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F001BB7B-F35B-4D54-B58C-C8B971B99BE1}" xr6:coauthVersionLast="47" xr6:coauthVersionMax="47" xr10:uidLastSave="{00000000-0000-0000-0000-000000000000}"/>
  <workbookProtection workbookAlgorithmName="SHA-512" workbookHashValue="X44QQ5fSwgg7r3oCY5MEv7751DoVuWqTOkLWLGfdm4yrOaGctrU9XwY6EprKONKqFogEtJJELJ5MG+igIYdgIA==" workbookSaltValue="leRAfNdiotYV52oozC8dg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入力シート!$A$280</definedName>
    <definedName name="小分類">settings!$A$7:$A$66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0" i="7" l="1"/>
  <c r="A205" i="7"/>
  <c r="A204" i="7"/>
  <c r="A197" i="7"/>
  <c r="A195" i="7"/>
  <c r="A193" i="7"/>
  <c r="A191"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D191" i="7"/>
  <c r="D193" i="7" s="1"/>
  <c r="D195" i="7" s="1"/>
  <c r="D197" i="7" s="1"/>
  <c r="D199" i="7" s="1"/>
  <c r="D201" i="7" s="1"/>
  <c r="D203" i="7" s="1"/>
  <c r="D209" i="7" s="1"/>
  <c r="D216" i="7" s="1"/>
  <c r="J177" i="7"/>
  <c r="P355" i="7" l="1"/>
  <c r="U390" i="7"/>
  <c r="D392" i="7"/>
  <c r="D393" i="7" s="1"/>
  <c r="D394" i="7" s="1"/>
  <c r="D395" i="7" s="1"/>
  <c r="D396" i="7" s="1"/>
  <c r="D397" i="7" s="1"/>
  <c r="D398" i="7" s="1"/>
  <c r="D399" i="7" s="1"/>
  <c r="R280" i="7"/>
  <c r="J202" i="7" l="1"/>
  <c r="J200" i="7"/>
  <c r="E233" i="7" l="1"/>
  <c r="K232" i="7" l="1"/>
  <c r="O232" i="7"/>
  <c r="U232" i="7"/>
  <c r="S232" i="7"/>
  <c r="Q232" i="7"/>
  <c r="D114" i="7" l="1"/>
  <c r="D116" i="7" s="1"/>
  <c r="D118" i="7" s="1"/>
  <c r="D120" i="7" s="1"/>
  <c r="D122" i="7" s="1"/>
  <c r="D124" i="7" s="1"/>
  <c r="D126" i="7" s="1"/>
  <c r="A2" i="8" l="1"/>
  <c r="A1" i="8"/>
</calcChain>
</file>

<file path=xl/sharedStrings.xml><?xml version="1.0" encoding="utf-8"?>
<sst xmlns="http://schemas.openxmlformats.org/spreadsheetml/2006/main" count="391" uniqueCount="332">
  <si>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</si>
  <si>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</si>
  <si>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</si>
  <si>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</si>
  <si>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</si>
  <si>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</si>
  <si>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</si>
  <si>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</si>
  <si>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</si>
  <si>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</si>
  <si>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人数</t>
    <rPh sb="0" eb="2">
      <t>ニンズウ</t>
    </rPh>
    <phoneticPr fontId="5"/>
  </si>
  <si>
    <t>コンサル</t>
  </si>
  <si>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</si>
  <si>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</si>
  <si>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</si>
  <si>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</si>
  <si>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営業年数</t>
    <rPh sb="0" eb="2">
      <t>エイギョウ</t>
    </rPh>
    <rPh sb="2" eb="4">
      <t>ネンスウ</t>
    </rPh>
    <phoneticPr fontId="5"/>
  </si>
  <si>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</si>
  <si>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</si>
  <si>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</si>
  <si>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</si>
  <si>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</si>
  <si>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</si>
  <si>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</si>
  <si>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</si>
  <si>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</si>
  <si>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</si>
  <si>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</si>
  <si>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</si>
  <si>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</si>
  <si>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t>
    <phoneticPr fontId="4"/>
  </si>
  <si>
    <t>地質調査</t>
  </si>
  <si>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</si>
  <si>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</si>
  <si>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</si>
  <si>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</si>
  <si>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</si>
  <si>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</si>
  <si>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</si>
  <si>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</si>
  <si>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</si>
  <si>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</si>
  <si>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</si>
  <si>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</si>
  <si>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</si>
  <si>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</si>
  <si>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</si>
  <si>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</si>
  <si>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</si>
  <si>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</si>
  <si>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トンネル</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</si>
  <si>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</si>
  <si>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</si>
  <si>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</si>
  <si>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</si>
  <si>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</si>
  <si>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</si>
  <si>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</si>
  <si>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</si>
  <si>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</si>
  <si>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</si>
  <si>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</si>
  <si>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</si>
  <si>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</si>
  <si>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</si>
  <si>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</si>
  <si>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</si>
  <si>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</si>
  <si>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</si>
  <si>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</si>
  <si>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</si>
  <si>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</si>
  <si>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</si>
  <si>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</si>
  <si>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</si>
  <si>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</si>
  <si>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</si>
  <si>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</si>
  <si>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</si>
  <si>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</si>
  <si>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</si>
  <si>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</si>
  <si>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</si>
  <si>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</si>
  <si>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</si>
  <si>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</si>
  <si>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</si>
  <si>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</si>
  <si>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</si>
  <si>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</si>
  <si>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</si>
  <si>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</si>
  <si>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</si>
  <si>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千円</t>
    <rPh sb="0" eb="2">
      <t>センエン</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</si>
  <si>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</si>
  <si>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</si>
  <si>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</si>
  <si>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</si>
  <si>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</si>
  <si>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</si>
  <si>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</si>
  <si>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</si>
  <si>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</si>
  <si>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</si>
  <si>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</si>
  <si>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</si>
  <si>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</si>
  <si>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</si>
  <si>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適格組合証明取得</t>
    <rPh sb="0" eb="2">
      <t>テキカク</t>
    </rPh>
    <rPh sb="2" eb="4">
      <t>クミアイ</t>
    </rPh>
    <rPh sb="4" eb="6">
      <t>ショウメイ</t>
    </rPh>
    <rPh sb="6" eb="8">
      <t>シュトク</t>
    </rPh>
    <phoneticPr fontId="5"/>
  </si>
  <si>
    <t>年月日</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</si>
  <si>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</si>
  <si>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</si>
  <si>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</si>
  <si>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</si>
  <si>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</si>
  <si>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</si>
  <si>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</si>
  <si>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</si>
  <si>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</si>
  <si>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</si>
  <si>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</si>
  <si>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</si>
  <si>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泉北環境整備施設組合 一般競争(指名競争)参加資格審査申請書【測量・建設コンサルタント等】</t>
    <rPh sb="0" eb="2">
      <t>センボク</t>
    </rPh>
    <rPh sb="2" eb="4">
      <t>カンキョウ</t>
    </rPh>
    <rPh sb="4" eb="6">
      <t>セイビ</t>
    </rPh>
    <rPh sb="6" eb="8">
      <t>シセツ</t>
    </rPh>
    <rPh sb="8" eb="10">
      <t>クミアイ</t>
    </rPh>
    <rPh sb="11" eb="13">
      <t>イッパン</t>
    </rPh>
    <rPh sb="13" eb="15">
      <t>キョウソウ</t>
    </rPh>
    <rPh sb="16" eb="18">
      <t>シメイ</t>
    </rPh>
    <rPh sb="18" eb="20">
      <t>キョウソウ</t>
    </rPh>
    <rPh sb="21" eb="23">
      <t>サンカ</t>
    </rPh>
    <rPh sb="23" eb="25">
      <t>シカク</t>
    </rPh>
    <rPh sb="25" eb="27">
      <t>シンサ</t>
    </rPh>
    <rPh sb="27" eb="30">
      <t>シンセイショ</t>
    </rPh>
    <rPh sb="31" eb="33">
      <t>ソクリョウ</t>
    </rPh>
    <rPh sb="34" eb="36">
      <t>ケンセツ</t>
    </rPh>
    <rPh sb="43" eb="44">
      <t>トウ</t>
    </rPh>
    <phoneticPr fontId="4"/>
  </si>
  <si>
    <t>令和7・8年度において、泉北環境整備施設組合で行われる測量・建設コンサルタント等に係る入札に参加する資格の審査を申請します。</t>
    <rPh sb="27" eb="29">
      <t>ソクリョウ</t>
    </rPh>
    <rPh sb="30" eb="32">
      <t>ケンセツ</t>
    </rPh>
    <rPh sb="39" eb="40">
      <t>トウ</t>
    </rPh>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</si>
  <si>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</si>
  <si>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</si>
  <si>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資本金</t>
    <rPh sb="0" eb="3">
      <t>シホンキン</t>
    </rPh>
    <phoneticPr fontId="5"/>
  </si>
  <si>
    <t>前年度の決算額</t>
    <rPh sb="0" eb="3">
      <t>ゼンネンド</t>
    </rPh>
    <rPh sb="4" eb="6">
      <t>ケッサン</t>
    </rPh>
    <rPh sb="6" eb="7">
      <t>ガク</t>
    </rPh>
    <phoneticPr fontId="5"/>
  </si>
  <si>
    <t>前々年度の決算額</t>
    <rPh sb="0" eb="2">
      <t>マエマエ</t>
    </rPh>
    <rPh sb="2" eb="3">
      <t>ドシ</t>
    </rPh>
    <rPh sb="3" eb="4">
      <t>ド</t>
    </rPh>
    <rPh sb="5" eb="7">
      <t>ケッサン</t>
    </rPh>
    <rPh sb="7" eb="8">
      <t>ガク</t>
    </rPh>
    <phoneticPr fontId="5"/>
  </si>
  <si>
    <t>総職員数</t>
    <rPh sb="0" eb="1">
      <t>ソウ</t>
    </rPh>
    <rPh sb="1" eb="4">
      <t>ショクインスウ</t>
    </rPh>
    <phoneticPr fontId="4"/>
  </si>
  <si>
    <t>うち技術者数</t>
    <phoneticPr fontId="4"/>
  </si>
  <si>
    <t>職員数(受任者の支店等)</t>
    <rPh sb="0" eb="3">
      <t>ショクインスウ</t>
    </rPh>
    <phoneticPr fontId="5"/>
  </si>
  <si>
    <t xml:space="preserve"> ※B.契約する営業所情報-(1)入札・契約権限の委任が「する」の場合のみ入力してください。</t>
    <rPh sb="33" eb="35">
      <t>バアイ</t>
    </rPh>
    <rPh sb="37" eb="39">
      <t>ニュウリョク</t>
    </rPh>
    <phoneticPr fontId="4"/>
  </si>
  <si>
    <t>職員数</t>
    <rPh sb="0" eb="3">
      <t>ショクインスウ</t>
    </rPh>
    <phoneticPr fontId="5"/>
  </si>
  <si>
    <t>希望業種</t>
    <rPh sb="0" eb="2">
      <t>キボウ</t>
    </rPh>
    <rPh sb="2" eb="4">
      <t>ギョウシュ</t>
    </rPh>
    <phoneticPr fontId="4"/>
  </si>
  <si>
    <t>第１希望</t>
    <rPh sb="0" eb="1">
      <t>ダイ</t>
    </rPh>
    <rPh sb="2" eb="4">
      <t>キボウ</t>
    </rPh>
    <phoneticPr fontId="4"/>
  </si>
  <si>
    <t>資格名</t>
    <rPh sb="0" eb="2">
      <t>シカク</t>
    </rPh>
    <rPh sb="2" eb="3">
      <t>メイ</t>
    </rPh>
    <phoneticPr fontId="4"/>
  </si>
  <si>
    <t>人数</t>
    <rPh sb="0" eb="2">
      <t>ニンズウ</t>
    </rPh>
    <phoneticPr fontId="4"/>
  </si>
  <si>
    <t>第２希望</t>
    <rPh sb="0" eb="1">
      <t>ダイ</t>
    </rPh>
    <rPh sb="2" eb="4">
      <t>キボウ</t>
    </rPh>
    <phoneticPr fontId="4"/>
  </si>
  <si>
    <t>第３希望</t>
    <rPh sb="0" eb="1">
      <t>ダイ</t>
    </rPh>
    <rPh sb="2" eb="4">
      <t>キボウ</t>
    </rPh>
    <phoneticPr fontId="4"/>
  </si>
  <si>
    <t>得意業務・独自の特殊技能</t>
    <phoneticPr fontId="4"/>
  </si>
  <si>
    <t>I.業務実績</t>
    <rPh sb="2" eb="4">
      <t>ギョウム</t>
    </rPh>
    <rPh sb="4" eb="6">
      <t>ジッセキ</t>
    </rPh>
    <phoneticPr fontId="4"/>
  </si>
  <si>
    <t>測量業務</t>
    <phoneticPr fontId="4"/>
  </si>
  <si>
    <t>建築関係建設コンサルタント業務</t>
    <phoneticPr fontId="4"/>
  </si>
  <si>
    <t>土木関係建設コンサルタント業務</t>
    <phoneticPr fontId="4"/>
  </si>
  <si>
    <t>地質調査業</t>
    <phoneticPr fontId="4"/>
  </si>
  <si>
    <t>補償関係コンサルタント業務</t>
    <phoneticPr fontId="4"/>
  </si>
  <si>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67" eb="69">
      <t>ニュウリョク</t>
    </rPh>
    <phoneticPr fontId="4"/>
  </si>
  <si>
    <t>業務種目</t>
    <rPh sb="0" eb="2">
      <t>ギョウム</t>
    </rPh>
    <rPh sb="2" eb="4">
      <t>シュモク</t>
    </rPh>
    <phoneticPr fontId="4"/>
  </si>
  <si>
    <t>契約先</t>
    <rPh sb="0" eb="2">
      <t>ケイヤク</t>
    </rPh>
    <rPh sb="2" eb="3">
      <t>サキ</t>
    </rPh>
    <phoneticPr fontId="4"/>
  </si>
  <si>
    <t>元請・下請</t>
    <rPh sb="0" eb="1">
      <t>モト</t>
    </rPh>
    <rPh sb="1" eb="2">
      <t>ウ</t>
    </rPh>
    <rPh sb="3" eb="5">
      <t>シタウ</t>
    </rPh>
    <phoneticPr fontId="4"/>
  </si>
  <si>
    <t>件名</t>
    <rPh sb="0" eb="2">
      <t>ケンメイ</t>
    </rPh>
    <phoneticPr fontId="5"/>
  </si>
  <si>
    <t>金額（千円）</t>
    <rPh sb="0" eb="2">
      <t>キンガク</t>
    </rPh>
    <phoneticPr fontId="4"/>
  </si>
  <si>
    <t>組合からの種々の連絡に対応できる方の情報を入力してください。
行政書士が代理申請する場合は、「D.申請代理人情報」に入力してください。</t>
    <rPh sb="0" eb="2">
      <t>クミアイ</t>
    </rPh>
    <rPh sb="5" eb="7">
      <t>シュシュ</t>
    </rPh>
    <rPh sb="8" eb="10">
      <t>レンラク</t>
    </rPh>
    <rPh sb="11" eb="13">
      <t>タイオウ</t>
    </rPh>
    <rPh sb="36" eb="38">
      <t>ダイリ</t>
    </rPh>
    <rPh sb="38" eb="40">
      <t>シンセイ</t>
    </rPh>
    <rPh sb="42" eb="44">
      <t>バアイ</t>
    </rPh>
    <phoneticPr fontId="4"/>
  </si>
  <si>
    <t xml:space="preserve"> ※同上</t>
    <rPh sb="2" eb="4">
      <t>ドウジョウ</t>
    </rPh>
    <phoneticPr fontId="4"/>
  </si>
  <si>
    <t>入札担当窓口のメールアドレスを@を含む半角文字で入力してください。</t>
    <phoneticPr fontId="4"/>
  </si>
  <si>
    <t>前２ヶ年の平均決算額</t>
    <rPh sb="0" eb="1">
      <t>ゼン</t>
    </rPh>
    <rPh sb="3" eb="4">
      <t>ネン</t>
    </rPh>
    <rPh sb="5" eb="7">
      <t>ヘイキン</t>
    </rPh>
    <rPh sb="7" eb="9">
      <t>ケッサン</t>
    </rPh>
    <rPh sb="9" eb="10">
      <t>ガク</t>
    </rPh>
    <phoneticPr fontId="5"/>
  </si>
  <si>
    <t>業務(分類)</t>
    <rPh sb="0" eb="2">
      <t>ギョウム</t>
    </rPh>
    <rPh sb="3" eb="5">
      <t>ブンルイ</t>
    </rPh>
    <phoneticPr fontId="4"/>
  </si>
  <si>
    <t>直前２年間の業務実績を入力してください。
希望業種の代表的な業務の中から、官公庁発注の元請業務を優先して入力してください。
元請・下請欄はリストから選択してください。</t>
    <rPh sb="62" eb="64">
      <t>モトウケ</t>
    </rPh>
    <rPh sb="65" eb="67">
      <t>シタウ</t>
    </rPh>
    <rPh sb="67" eb="68">
      <t>ラン</t>
    </rPh>
    <rPh sb="74" eb="76">
      <t>センタク</t>
    </rPh>
    <phoneticPr fontId="5"/>
  </si>
  <si>
    <t>希望順位</t>
    <rPh sb="0" eb="2">
      <t>キボウ</t>
    </rPh>
    <rPh sb="2" eb="4">
      <t>ジュンイ</t>
    </rPh>
    <phoneticPr fontId="4"/>
  </si>
  <si>
    <t>登録情報</t>
    <phoneticPr fontId="4"/>
  </si>
  <si>
    <t>大臣・知事区分</t>
    <phoneticPr fontId="4"/>
  </si>
  <si>
    <t>許可・登録
区分</t>
    <phoneticPr fontId="4"/>
  </si>
  <si>
    <t>登録番号
例)00-00000</t>
    <phoneticPr fontId="4"/>
  </si>
  <si>
    <r>
      <t>測量業務</t>
    </r>
    <r>
      <rPr>
        <sz val="11"/>
        <color rgb="FFFF0000"/>
        <rFont val="ＭＳ ゴシック"/>
        <family val="3"/>
        <charset val="128"/>
      </rPr>
      <t>*1</t>
    </r>
    <phoneticPr fontId="4"/>
  </si>
  <si>
    <t>測量一般</t>
  </si>
  <si>
    <t>測量業(地上）</t>
  </si>
  <si>
    <t>測量業(航測）</t>
  </si>
  <si>
    <r>
      <t xml:space="preserve">建築関係建設コンサルタント業務
</t>
    </r>
    <r>
      <rPr>
        <sz val="11"/>
        <color rgb="FFFF0000"/>
        <rFont val="ＭＳ ゴシック"/>
        <family val="3"/>
        <charset val="128"/>
      </rPr>
      <t>*2</t>
    </r>
    <phoneticPr fontId="4"/>
  </si>
  <si>
    <t>建築一般</t>
  </si>
  <si>
    <t>意匠</t>
  </si>
  <si>
    <t>構造</t>
  </si>
  <si>
    <t>暖冷房</t>
  </si>
  <si>
    <t>衛生</t>
  </si>
  <si>
    <t>電気</t>
  </si>
  <si>
    <t>建築積算</t>
  </si>
  <si>
    <t>機械積算</t>
  </si>
  <si>
    <t>電気積算</t>
  </si>
  <si>
    <t>工事監理（建築）</t>
  </si>
  <si>
    <t>工事監理（電気）</t>
  </si>
  <si>
    <t>工事監理（機械）</t>
  </si>
  <si>
    <t>調査</t>
  </si>
  <si>
    <t>耐震診断</t>
  </si>
  <si>
    <t>地区計画及び地域計画</t>
  </si>
  <si>
    <r>
      <t>建設コンサルタント</t>
    </r>
    <r>
      <rPr>
        <sz val="11"/>
        <color rgb="FFFF0000"/>
        <rFont val="ＭＳ ゴシック"/>
        <family val="3"/>
        <charset val="128"/>
      </rPr>
      <t>*3</t>
    </r>
    <phoneticPr fontId="4"/>
  </si>
  <si>
    <t>河川、砂防及び海岸</t>
  </si>
  <si>
    <t>港湾及び空港</t>
  </si>
  <si>
    <t>電力土木</t>
  </si>
  <si>
    <t>道路</t>
  </si>
  <si>
    <t>鉄道</t>
  </si>
  <si>
    <t>上水道及び工業用水道</t>
  </si>
  <si>
    <t>下水道</t>
  </si>
  <si>
    <t>農業土木</t>
  </si>
  <si>
    <t>森林土木</t>
  </si>
  <si>
    <t>水産土木</t>
  </si>
  <si>
    <t>廃棄物</t>
  </si>
  <si>
    <t>造園</t>
  </si>
  <si>
    <t>都市計画及び地方計画</t>
  </si>
  <si>
    <t>地質</t>
  </si>
  <si>
    <t>土質及び基礎</t>
  </si>
  <si>
    <t>鋼構造及びコンクリート</t>
  </si>
  <si>
    <t>施工計画、施工設備及び積算</t>
  </si>
  <si>
    <t>建設環境</t>
  </si>
  <si>
    <t>機械</t>
  </si>
  <si>
    <t>電気・電子</t>
  </si>
  <si>
    <t>交通量調査</t>
  </si>
  <si>
    <t>環境調査</t>
  </si>
  <si>
    <t>経済調査</t>
  </si>
  <si>
    <t>分析・解析</t>
  </si>
  <si>
    <t>宅地造成</t>
  </si>
  <si>
    <t>電算関係</t>
  </si>
  <si>
    <t>計算業務</t>
  </si>
  <si>
    <t>資料等整理</t>
  </si>
  <si>
    <t>施工管理</t>
  </si>
  <si>
    <r>
      <t>地質調査業</t>
    </r>
    <r>
      <rPr>
        <sz val="11"/>
        <color rgb="FFFF0000"/>
        <rFont val="ＭＳ ゴシック"/>
        <family val="3"/>
        <charset val="128"/>
      </rPr>
      <t>*4</t>
    </r>
    <phoneticPr fontId="4"/>
  </si>
  <si>
    <r>
      <t>補償コンサルタント</t>
    </r>
    <r>
      <rPr>
        <sz val="11"/>
        <color rgb="FFFF0000"/>
        <rFont val="ＭＳ ゴシック"/>
        <family val="3"/>
        <charset val="128"/>
      </rPr>
      <t>*5</t>
    </r>
    <phoneticPr fontId="4"/>
  </si>
  <si>
    <t>土地調査</t>
  </si>
  <si>
    <t>土地評価</t>
  </si>
  <si>
    <t>物件</t>
  </si>
  <si>
    <t>機械工作物</t>
  </si>
  <si>
    <t>営業補償・特殊補償</t>
  </si>
  <si>
    <t>事業損失</t>
  </si>
  <si>
    <t>補償関連</t>
  </si>
  <si>
    <t>総合補償</t>
  </si>
  <si>
    <t>不動産鑑定</t>
  </si>
  <si>
    <t>登記手続等</t>
  </si>
  <si>
    <t>*1：測量法に基づく登録を受けていること
*2：建築士法に基づく建築事務所登録を受けていること（設備設計の場合は建築設備士の有資格で可）
*3：建設コンサルタント登録規程に基づく登録を受けていること
*4：地質調査業者登録規程に基づく登録を受けていること
*5：補償コンサルタント登録規程に基づく登録を受けていること</t>
    <rPh sb="13" eb="14">
      <t>ウ</t>
    </rPh>
    <phoneticPr fontId="5"/>
  </si>
  <si>
    <t>希望業種に係る技術職員の有資格者</t>
    <rPh sb="0" eb="2">
      <t>キボウ</t>
    </rPh>
    <rPh sb="2" eb="4">
      <t>ギョウシュ</t>
    </rPh>
    <rPh sb="5" eb="6">
      <t>カカ</t>
    </rPh>
    <rPh sb="7" eb="9">
      <t>ギジュツ</t>
    </rPh>
    <rPh sb="9" eb="11">
      <t>ショクイン</t>
    </rPh>
    <rPh sb="12" eb="16">
      <t>ユウシカクシャ</t>
    </rPh>
    <phoneticPr fontId="4"/>
  </si>
  <si>
    <t>登録・許可を有するもの</t>
    <rPh sb="0" eb="2">
      <t>トウロク</t>
    </rPh>
    <rPh sb="3" eb="5">
      <t>キョカ</t>
    </rPh>
    <rPh sb="6" eb="7">
      <t>ユウ</t>
    </rPh>
    <phoneticPr fontId="4"/>
  </si>
  <si>
    <t>業種名</t>
    <rPh sb="0" eb="2">
      <t>ギョウシュ</t>
    </rPh>
    <rPh sb="2" eb="3">
      <t>メイ</t>
    </rPh>
    <phoneticPr fontId="4"/>
  </si>
  <si>
    <t>測量</t>
    <rPh sb="0" eb="2">
      <t>ソクリョウ</t>
    </rPh>
    <phoneticPr fontId="19"/>
  </si>
  <si>
    <t>建築士事務所</t>
    <rPh sb="0" eb="2">
      <t>ケンチク</t>
    </rPh>
    <rPh sb="2" eb="3">
      <t>シ</t>
    </rPh>
    <rPh sb="3" eb="5">
      <t>ジム</t>
    </rPh>
    <rPh sb="5" eb="6">
      <t>ショ</t>
    </rPh>
    <phoneticPr fontId="19"/>
  </si>
  <si>
    <t>地質調査</t>
    <rPh sb="0" eb="2">
      <t>チシツ</t>
    </rPh>
    <rPh sb="2" eb="4">
      <t>チョウサ</t>
    </rPh>
    <phoneticPr fontId="19"/>
  </si>
  <si>
    <t>補償コンサルタント</t>
    <rPh sb="0" eb="2">
      <t>ホショウ</t>
    </rPh>
    <phoneticPr fontId="19"/>
  </si>
  <si>
    <t>不動産鑑定</t>
    <rPh sb="0" eb="3">
      <t>フドウサン</t>
    </rPh>
    <rPh sb="3" eb="5">
      <t>カンテイ</t>
    </rPh>
    <phoneticPr fontId="19"/>
  </si>
  <si>
    <t>土地家屋調査士</t>
    <rPh sb="0" eb="2">
      <t>トチ</t>
    </rPh>
    <rPh sb="2" eb="4">
      <t>カオク</t>
    </rPh>
    <rPh sb="4" eb="7">
      <t>チョウサシ</t>
    </rPh>
    <phoneticPr fontId="19"/>
  </si>
  <si>
    <t>建設コンサルタント</t>
    <phoneticPr fontId="4"/>
  </si>
  <si>
    <t>河川・砂防・
海岸</t>
    <rPh sb="0" eb="1">
      <t>カワ</t>
    </rPh>
    <rPh sb="1" eb="2">
      <t>カワ</t>
    </rPh>
    <rPh sb="3" eb="5">
      <t>サボウ</t>
    </rPh>
    <rPh sb="7" eb="9">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</si>
  <si>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</si>
  <si>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</si>
  <si>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</si>
  <si>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</si>
  <si>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
工業用水道</t>
    <rPh sb="0" eb="3">
      <t>ジョウスイドウ</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</si>
  <si>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</si>
  <si>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</si>
  <si>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</si>
  <si>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</si>
  <si>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</si>
  <si>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</si>
  <si>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
地方計画</t>
    <rPh sb="0" eb="2">
      <t>トシ</t>
    </rPh>
    <rPh sb="2" eb="4">
      <t>ケイカク</t>
    </rPh>
    <rPh sb="4" eb="5">
      <t>オヨ</t>
    </rPh>
    <rPh sb="7" eb="9">
      <t>チホウ</t>
    </rPh>
    <rPh sb="9" eb="11">
      <t>ケイカク</t>
    </rPh>
    <phoneticPr fontId="3"/>
  </si>
  <si>
    <t>地質</t>
    <rPh sb="0" eb="2">
      <t>チシツ</t>
    </rPh>
    <phoneticPr fontId="3"/>
  </si>
  <si>
    <t>土質・基礎</t>
    <rPh sb="0" eb="1">
      <t>ド</t>
    </rPh>
    <rPh sb="1" eb="2">
      <t>シツ</t>
    </rPh>
    <rPh sb="3" eb="5">
      <t>キソ</t>
    </rPh>
    <phoneticPr fontId="3"/>
  </si>
  <si>
    <t>鋼構造・コンクリート</t>
    <rPh sb="0" eb="1">
      <t>ハガネ</t>
    </rPh>
    <rPh sb="1" eb="3">
      <t>コウゾウ</t>
    </rPh>
    <phoneticPr fontId="3"/>
  </si>
  <si>
    <t>施工設計・施工設備・積算</t>
    <rPh sb="0" eb="2">
      <t>セコウ</t>
    </rPh>
    <rPh sb="2" eb="4">
      <t>セッケイ</t>
    </rPh>
    <rPh sb="5" eb="7">
      <t>セコウ</t>
    </rPh>
    <rPh sb="7" eb="9">
      <t>セツビ</t>
    </rPh>
    <rPh sb="10" eb="12">
      <t>セキサン</t>
    </rPh>
    <phoneticPr fontId="3"/>
  </si>
  <si>
    <t>建設環境</t>
    <rPh sb="0" eb="2">
      <t>ケンセツ</t>
    </rPh>
    <rPh sb="2" eb="4">
      <t>カンキョウ</t>
    </rPh>
    <phoneticPr fontId="3"/>
  </si>
  <si>
    <t>建設機械</t>
    <rPh sb="0" eb="2">
      <t>ケンセツ</t>
    </rPh>
    <rPh sb="2" eb="4">
      <t>キカイ</t>
    </rPh>
    <phoneticPr fontId="3"/>
  </si>
  <si>
    <t>電気電子</t>
    <rPh sb="0" eb="2">
      <t>デンキ</t>
    </rPh>
    <rPh sb="2" eb="4">
      <t>デンシ</t>
    </rPh>
    <phoneticPr fontId="3"/>
  </si>
  <si>
    <t>第１～第３希望以外に登録・許可を有する場合、登録番号、登録年月日欄を入力してください。</t>
    <rPh sb="0" eb="1">
      <t>ダイ</t>
    </rPh>
    <rPh sb="3" eb="4">
      <t>ダイ</t>
    </rPh>
    <rPh sb="5" eb="7">
      <t>キボウ</t>
    </rPh>
    <rPh sb="7" eb="9">
      <t>イガイ</t>
    </rPh>
    <rPh sb="10" eb="12">
      <t>トウロク</t>
    </rPh>
    <rPh sb="13" eb="15">
      <t>キョカ</t>
    </rPh>
    <rPh sb="16" eb="17">
      <t>ユウ</t>
    </rPh>
    <rPh sb="19" eb="21">
      <t>バアイ</t>
    </rPh>
    <rPh sb="22" eb="26">
      <t>トウロクバンゴウ</t>
    </rPh>
    <rPh sb="27" eb="32">
      <t>トウロクネンガッピ</t>
    </rPh>
    <rPh sb="32" eb="33">
      <t>ラン</t>
    </rPh>
    <rPh sb="34" eb="36">
      <t>ニュウリョク</t>
    </rPh>
    <phoneticPr fontId="4"/>
  </si>
  <si>
    <t>事業協同組合、企業組合、協業組合等で官公需適格組合証明を受けている場合は番号を入力してください。</t>
    <phoneticPr fontId="4"/>
  </si>
  <si>
    <t>27_泉北環境整備施設組合</t>
  </si>
  <si>
    <t>310測量一般</t>
  </si>
  <si>
    <t>311測量業(地上）</t>
  </si>
  <si>
    <t>312測量業(航測）</t>
  </si>
  <si>
    <t>320建築一般</t>
  </si>
  <si>
    <t>321意匠</t>
  </si>
  <si>
    <t>322構造</t>
  </si>
  <si>
    <t>323暖冷房</t>
  </si>
  <si>
    <t>324衛生</t>
  </si>
  <si>
    <t>325電気</t>
  </si>
  <si>
    <t>326建築積算</t>
  </si>
  <si>
    <t>327機械積算</t>
  </si>
  <si>
    <t>328電気積算</t>
  </si>
  <si>
    <t>329工事監理（建築）</t>
  </si>
  <si>
    <t>330工事監理（電気）</t>
  </si>
  <si>
    <t>331工事監理（機械）</t>
  </si>
  <si>
    <t>332調査</t>
  </si>
  <si>
    <t>333耐震診断</t>
  </si>
  <si>
    <t>334地区計画及び地域計画</t>
  </si>
  <si>
    <t>340河川、砂防及び海岸</t>
  </si>
  <si>
    <t>341港湾及び空港</t>
  </si>
  <si>
    <t>342電力土木</t>
  </si>
  <si>
    <t>343道路</t>
  </si>
  <si>
    <t>344鉄道</t>
  </si>
  <si>
    <t>345上水道及び工業用水道</t>
  </si>
  <si>
    <t>346下水道</t>
  </si>
  <si>
    <t>347農業土木</t>
  </si>
  <si>
    <t>348森林土木</t>
  </si>
  <si>
    <t>349水産土木</t>
  </si>
  <si>
    <t>350廃棄物</t>
  </si>
  <si>
    <t>351造園</t>
  </si>
  <si>
    <t>352都市計画及び地方計画</t>
  </si>
  <si>
    <t>353地質</t>
  </si>
  <si>
    <t>354土質及び基礎</t>
  </si>
  <si>
    <t>355鋼構造及びコンクリート</t>
  </si>
  <si>
    <t>356トンネル</t>
  </si>
  <si>
    <t>357施工計画、施工設備及び積算</t>
  </si>
  <si>
    <t>358建設環境</t>
  </si>
  <si>
    <t>359機械</t>
  </si>
  <si>
    <t>360電気・電子</t>
  </si>
  <si>
    <t>361交通量調査</t>
  </si>
  <si>
    <t>362環境調査</t>
  </si>
  <si>
    <t>363経済調査</t>
  </si>
  <si>
    <t>364分析・解析</t>
  </si>
  <si>
    <t>365宅地造成</t>
  </si>
  <si>
    <t>366電算関係</t>
  </si>
  <si>
    <t>367計算業務</t>
  </si>
  <si>
    <t>368資料等整理</t>
  </si>
  <si>
    <t>369施工管理</t>
  </si>
  <si>
    <t>370地質調査</t>
    <phoneticPr fontId="4"/>
  </si>
  <si>
    <t>380土地調査</t>
  </si>
  <si>
    <t>381土地評価</t>
  </si>
  <si>
    <t>382物件</t>
  </si>
  <si>
    <t>383機械工作物</t>
  </si>
  <si>
    <t>384営業補償・特殊補償</t>
  </si>
  <si>
    <t>385事業損失</t>
  </si>
  <si>
    <t>386補償関連</t>
  </si>
  <si>
    <t>387総合補償</t>
  </si>
  <si>
    <t>388不動産鑑定</t>
  </si>
  <si>
    <t>389登記手続等</t>
  </si>
  <si>
    <t>　</t>
    <phoneticPr fontId="4"/>
  </si>
  <si>
    <t>←空白</t>
    <rPh sb="1" eb="3">
      <t>クウハク</t>
    </rPh>
    <phoneticPr fontId="4"/>
  </si>
  <si>
    <t>ISO取得認証状況</t>
    <rPh sb="3" eb="5">
      <t>シュトク</t>
    </rPh>
    <rPh sb="5" eb="7">
      <t>ニンショウ</t>
    </rPh>
    <rPh sb="7" eb="9">
      <t>ジョウキョウ</t>
    </rPh>
    <phoneticPr fontId="4"/>
  </si>
  <si>
    <t>取得の有無欄を、リストから選択してください。</t>
    <rPh sb="0" eb="2">
      <t>シュトク</t>
    </rPh>
    <rPh sb="3" eb="5">
      <t>ウム</t>
    </rPh>
    <rPh sb="5" eb="6">
      <t>ラン</t>
    </rPh>
    <phoneticPr fontId="4"/>
  </si>
  <si>
    <t>規格</t>
    <rPh sb="0" eb="2">
      <t>キカク</t>
    </rPh>
    <phoneticPr fontId="5"/>
  </si>
  <si>
    <t>取得の有無</t>
    <rPh sb="0" eb="2">
      <t>シュトク</t>
    </rPh>
    <rPh sb="3" eb="5">
      <t>ウム</t>
    </rPh>
    <phoneticPr fontId="4"/>
  </si>
  <si>
    <t>ISO9001</t>
    <phoneticPr fontId="5"/>
  </si>
  <si>
    <t>ISO14001</t>
    <phoneticPr fontId="4"/>
  </si>
  <si>
    <t>ISO27001</t>
    <phoneticPr fontId="4"/>
  </si>
  <si>
    <t>Ver.7.0.1</t>
    <phoneticPr fontId="4"/>
  </si>
  <si>
    <t>7.0.1</t>
  </si>
  <si>
    <r>
      <t xml:space="preserve">登録を希望する場合、希望順位、登録情報、得意業務・独自の特殊技能欄を入力してください。
希望順位欄は、第１希望には「①」、第２希望には「②」、第３希望には「③」をリストから選択してください。(最大３業種まで)。年度途中の変更はできません。
</t>
    </r>
    <r>
      <rPr>
        <sz val="10"/>
        <rFont val="ＭＳ ゴシック"/>
        <family val="3"/>
        <charset val="128"/>
      </rPr>
      <t>大臣・知事区分、許可・登録区分欄はリストから選択してください。</t>
    </r>
    <rPh sb="15" eb="19">
      <t>トウロクジョウホウ</t>
    </rPh>
    <rPh sb="125" eb="127">
      <t>クブン</t>
    </rPh>
    <rPh sb="133" eb="135">
      <t>クブン</t>
    </rPh>
    <rPh sb="135" eb="136">
      <t>ラン</t>
    </rPh>
    <rPh sb="142" eb="144">
      <t>センタク</t>
    </rPh>
    <phoneticPr fontId="5"/>
  </si>
  <si>
    <t>登録番号
例)00-00000</t>
    <rPh sb="0" eb="2">
      <t>トウロク</t>
    </rPh>
    <rPh sb="2" eb="4">
      <t>バンゴウ</t>
    </rPh>
    <rPh sb="5" eb="6">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</si>
</sst>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b/>
      <sz val="12"/>
      <color theme="1" tint="4.9989318521683403E-2"/>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70">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style="hair">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style="thin">
        <color indexed="64"/>
      </top>
      <bottom/>
      <diagonal/>
    </border>
    <border>
      <left style="hair">
        <color auto="1"/>
      </left>
      <right style="hair">
        <color auto="1"/>
      </right>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71">
    <xf numFmtId="0" fontId="0" fillId="0" borderId="0" xfId="0">
      <alignment vertical="center"/>
    </xf>
    <xf numFmtId="49" fontId="22" fillId="2" borderId="0" xfId="0" applyNumberFormat="1" applyFont="1" applyFill="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14" fontId="22" fillId="2" borderId="18" xfId="0" applyNumberFormat="1" applyFont="1" applyFill="1" applyBorder="1" applyAlignment="1" applyProtection="1">
      <alignment horizontal="left" vertical="center"/>
      <protection locked="0"/>
    </xf>
    <xf numFmtId="14" fontId="22" fillId="2" borderId="51" xfId="0" applyNumberFormat="1" applyFont="1" applyFill="1" applyBorder="1" applyAlignment="1" applyProtection="1">
      <alignment horizontal="left" vertical="center"/>
      <protection locked="0"/>
    </xf>
    <xf numFmtId="38" fontId="22" fillId="2" borderId="57" xfId="6" applyNumberFormat="1" applyFont="1" applyFill="1" applyBorder="1" applyAlignment="1" applyProtection="1">
      <alignment horizontal="right" vertical="center"/>
      <protection locked="0"/>
    </xf>
    <xf numFmtId="38" fontId="22" fillId="2" borderId="56" xfId="6" applyNumberFormat="1" applyFont="1" applyFill="1" applyBorder="1" applyAlignment="1" applyProtection="1">
      <alignment horizontal="right" vertical="center"/>
      <protection locked="0"/>
    </xf>
    <xf numFmtId="38" fontId="22" fillId="2" borderId="54" xfId="6" applyNumberFormat="1" applyFont="1" applyFill="1" applyBorder="1" applyAlignment="1" applyProtection="1">
      <alignment horizontal="right" vertical="center"/>
      <protection locked="0"/>
    </xf>
    <xf numFmtId="49" fontId="22" fillId="2" borderId="64" xfId="0" applyNumberFormat="1" applyFont="1" applyFill="1" applyBorder="1" applyAlignment="1" applyProtection="1">
      <alignment horizontal="left" vertical="center"/>
      <protection locked="0"/>
    </xf>
    <xf numFmtId="49" fontId="22" fillId="2" borderId="7" xfId="0" applyNumberFormat="1" applyFont="1" applyFill="1" applyBorder="1" applyAlignment="1" applyProtection="1">
      <alignment horizontal="left" vertical="center"/>
      <protection locked="0"/>
    </xf>
    <xf numFmtId="49" fontId="22" fillId="2" borderId="49" xfId="0" applyNumberFormat="1" applyFont="1" applyFill="1" applyBorder="1" applyAlignment="1" applyProtection="1">
      <alignment horizontal="left" vertical="center"/>
      <protection locked="0"/>
    </xf>
    <xf numFmtId="49" fontId="22" fillId="2" borderId="55" xfId="0" applyNumberFormat="1" applyFont="1" applyFill="1" applyBorder="1" applyAlignment="1" applyProtection="1">
      <alignment horizontal="left" vertical="center"/>
      <protection locked="0"/>
    </xf>
    <xf numFmtId="49" fontId="22" fillId="2" borderId="65" xfId="0" applyNumberFormat="1" applyFont="1" applyFill="1" applyBorder="1" applyAlignment="1" applyProtection="1">
      <alignment horizontal="left" vertical="center"/>
      <protection locked="0"/>
    </xf>
    <xf numFmtId="49" fontId="22" fillId="2" borderId="30" xfId="0" applyNumberFormat="1" applyFont="1" applyFill="1" applyBorder="1" applyAlignment="1" applyProtection="1">
      <alignment horizontal="left" vertical="center"/>
      <protection locked="0"/>
    </xf>
    <xf numFmtId="14" fontId="22" fillId="2" borderId="8" xfId="2" applyNumberFormat="1" applyFont="1" applyFill="1" applyBorder="1" applyAlignment="1" applyProtection="1">
      <alignment horizontal="left" vertical="center"/>
      <protection locked="0"/>
    </xf>
    <xf numFmtId="0" fontId="22" fillId="2" borderId="11" xfId="2" applyFont="1" applyFill="1" applyBorder="1" applyAlignment="1" applyProtection="1">
      <alignment horizontal="left" vertical="center"/>
      <protection locked="0"/>
    </xf>
    <xf numFmtId="14" fontId="22" fillId="2" borderId="12" xfId="2" applyNumberFormat="1" applyFont="1" applyFill="1" applyBorder="1" applyAlignment="1" applyProtection="1">
      <alignment horizontal="left" vertical="center"/>
      <protection locked="0"/>
    </xf>
    <xf numFmtId="0" fontId="22" fillId="2" borderId="37" xfId="2" applyFont="1" applyFill="1" applyBorder="1" applyAlignment="1" applyProtection="1">
      <alignment horizontal="left" vertical="center"/>
      <protection locked="0"/>
    </xf>
    <xf numFmtId="14" fontId="22" fillId="2" borderId="8"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177" fontId="22" fillId="2" borderId="9" xfId="0" applyNumberFormat="1" applyFont="1" applyFill="1" applyBorder="1" applyAlignment="1" applyProtection="1">
      <alignment horizontal="left" vertical="center"/>
      <protection locked="0"/>
    </xf>
    <xf numFmtId="177" fontId="22" fillId="2" borderId="11" xfId="0" applyNumberFormat="1"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49" fontId="22" fillId="2" borderId="12" xfId="0" applyNumberFormat="1" applyFont="1" applyFill="1" applyBorder="1" applyAlignment="1" applyProtection="1">
      <alignment horizontal="left" vertical="center"/>
      <protection locked="0"/>
    </xf>
    <xf numFmtId="0" fontId="22" fillId="2" borderId="14" xfId="0"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49" fontId="22" fillId="2" borderId="14" xfId="0" applyNumberFormat="1" applyFont="1" applyFill="1" applyBorder="1" applyAlignment="1" applyProtection="1">
      <alignment horizontal="left" vertical="center"/>
      <protection locked="0"/>
    </xf>
    <xf numFmtId="177" fontId="22" fillId="2" borderId="13" xfId="0" applyNumberFormat="1" applyFont="1" applyFill="1" applyBorder="1" applyAlignment="1" applyProtection="1">
      <alignment horizontal="left" vertical="center"/>
      <protection locked="0"/>
    </xf>
    <xf numFmtId="177" fontId="22" fillId="2" borderId="37" xfId="0" applyNumberFormat="1" applyFont="1" applyFill="1" applyBorder="1" applyAlignment="1" applyProtection="1">
      <alignment horizontal="left" vertical="center"/>
      <protection locked="0"/>
    </xf>
    <xf numFmtId="49" fontId="22" fillId="2" borderId="3" xfId="0" applyNumberFormat="1" applyFont="1" applyFill="1" applyBorder="1" applyAlignment="1" applyProtection="1">
      <alignment horizontal="left" vertical="center"/>
      <protection locked="0"/>
    </xf>
    <xf numFmtId="177" fontId="22" fillId="2" borderId="4" xfId="0" applyNumberFormat="1" applyFont="1" applyFill="1" applyBorder="1" applyAlignment="1" applyProtection="1">
      <alignment horizontal="left" vertical="center"/>
      <protection locked="0"/>
    </xf>
    <xf numFmtId="177" fontId="22" fillId="2" borderId="6" xfId="0" applyNumberFormat="1" applyFont="1" applyFill="1" applyBorder="1" applyAlignment="1" applyProtection="1">
      <alignment horizontal="left" vertical="center"/>
      <protection locked="0"/>
    </xf>
    <xf numFmtId="38" fontId="22" fillId="2" borderId="8" xfId="0" applyNumberFormat="1" applyFont="1" applyFill="1" applyBorder="1" applyAlignment="1" applyProtection="1">
      <alignment horizontal="right" vertical="center"/>
      <protection locked="0"/>
    </xf>
    <xf numFmtId="49" fontId="22" fillId="2" borderId="9" xfId="0" applyNumberFormat="1" applyFont="1" applyFill="1" applyBorder="1" applyAlignment="1" applyProtection="1">
      <alignment horizontal="right" vertical="center"/>
      <protection locked="0"/>
    </xf>
    <xf numFmtId="49" fontId="22" fillId="2" borderId="11" xfId="0" applyNumberFormat="1" applyFont="1" applyFill="1" applyBorder="1" applyAlignment="1" applyProtection="1">
      <alignment horizontal="right" vertical="center"/>
      <protection locked="0"/>
    </xf>
    <xf numFmtId="38" fontId="22" fillId="2" borderId="12" xfId="0" applyNumberFormat="1" applyFont="1" applyFill="1" applyBorder="1" applyAlignment="1" applyProtection="1">
      <alignment horizontal="right" vertical="center"/>
      <protection locked="0"/>
    </xf>
    <xf numFmtId="49" fontId="22" fillId="2" borderId="13" xfId="0" applyNumberFormat="1" applyFont="1" applyFill="1" applyBorder="1" applyAlignment="1" applyProtection="1">
      <alignment horizontal="right" vertical="center"/>
      <protection locked="0"/>
    </xf>
    <xf numFmtId="49" fontId="22" fillId="2" borderId="37" xfId="0" applyNumberFormat="1" applyFont="1" applyFill="1" applyBorder="1" applyAlignment="1" applyProtection="1">
      <alignment horizontal="right" vertical="center"/>
      <protection locked="0"/>
    </xf>
    <xf numFmtId="38" fontId="22" fillId="2" borderId="3" xfId="0" applyNumberFormat="1" applyFont="1" applyFill="1" applyBorder="1" applyAlignment="1" applyProtection="1">
      <alignment horizontal="right" vertical="center"/>
      <protection locked="0"/>
    </xf>
    <xf numFmtId="49" fontId="22" fillId="2" borderId="4" xfId="0" applyNumberFormat="1" applyFont="1" applyFill="1" applyBorder="1" applyAlignment="1" applyProtection="1">
      <alignment horizontal="right" vertical="center"/>
      <protection locked="0"/>
    </xf>
    <xf numFmtId="49" fontId="22" fillId="2" borderId="6" xfId="0" applyNumberFormat="1" applyFont="1" applyFill="1" applyBorder="1" applyAlignment="1" applyProtection="1">
      <alignment horizontal="right" vertical="center"/>
      <protection locked="0"/>
    </xf>
    <xf numFmtId="14" fontId="22" fillId="2" borderId="3" xfId="2" applyNumberFormat="1" applyFont="1" applyFill="1" applyBorder="1" applyAlignment="1" applyProtection="1">
      <alignment horizontal="left" vertical="center"/>
      <protection locked="0"/>
    </xf>
    <xf numFmtId="0" fontId="22" fillId="2" borderId="6" xfId="2" applyFont="1" applyFill="1" applyBorder="1" applyAlignment="1" applyProtection="1">
      <alignment horizontal="left" vertical="center"/>
      <protection locked="0"/>
    </xf>
    <xf numFmtId="38" fontId="22" fillId="2" borderId="69" xfId="1" applyNumberFormat="1" applyFont="1" applyFill="1" applyBorder="1" applyAlignment="1" applyProtection="1">
      <alignment horizontal="right" vertical="center"/>
      <protection locked="0"/>
    </xf>
    <xf numFmtId="38" fontId="22" fillId="2" borderId="43" xfId="1" applyNumberFormat="1" applyFont="1" applyFill="1" applyBorder="1" applyAlignment="1" applyProtection="1">
      <alignment horizontal="right" vertical="center"/>
      <protection locked="0"/>
    </xf>
    <xf numFmtId="49" fontId="22" fillId="2" borderId="16" xfId="6" applyNumberFormat="1" applyFont="1" applyFill="1" applyBorder="1" applyAlignment="1" applyProtection="1">
      <alignment horizontal="left" vertical="center"/>
      <protection locked="0"/>
    </xf>
    <xf numFmtId="0" fontId="22" fillId="2" borderId="9" xfId="6" applyFont="1" applyFill="1" applyBorder="1" applyAlignment="1" applyProtection="1">
      <alignment horizontal="left" vertical="center"/>
      <protection locked="0"/>
    </xf>
    <xf numFmtId="0" fontId="22" fillId="2" borderId="10" xfId="6" applyFont="1" applyFill="1" applyBorder="1" applyAlignment="1" applyProtection="1">
      <alignment horizontal="left" vertical="center"/>
      <protection locked="0"/>
    </xf>
    <xf numFmtId="38" fontId="22" fillId="2" borderId="8" xfId="6" applyNumberFormat="1" applyFont="1" applyFill="1" applyBorder="1" applyAlignment="1" applyProtection="1">
      <alignment horizontal="right" vertical="center"/>
      <protection locked="0"/>
    </xf>
    <xf numFmtId="182" fontId="22" fillId="2" borderId="9" xfId="6" applyNumberFormat="1" applyFont="1" applyFill="1" applyBorder="1" applyAlignment="1" applyProtection="1">
      <alignment horizontal="right" vertical="center"/>
      <protection locked="0"/>
    </xf>
    <xf numFmtId="182" fontId="22" fillId="2" borderId="11" xfId="6" applyNumberFormat="1" applyFont="1" applyFill="1" applyBorder="1" applyAlignment="1" applyProtection="1">
      <alignment horizontal="right" vertical="center"/>
      <protection locked="0"/>
    </xf>
    <xf numFmtId="49" fontId="22" fillId="2" borderId="12" xfId="0" applyNumberFormat="1" applyFont="1" applyFill="1" applyBorder="1" applyAlignment="1" applyProtection="1">
      <alignment horizontal="left" vertical="center" wrapText="1"/>
      <protection locked="0"/>
    </xf>
    <xf numFmtId="49" fontId="22" fillId="2" borderId="13" xfId="0" applyNumberFormat="1" applyFont="1" applyFill="1" applyBorder="1" applyAlignment="1" applyProtection="1">
      <alignment horizontal="left" vertical="center" wrapText="1"/>
      <protection locked="0"/>
    </xf>
    <xf numFmtId="49" fontId="22" fillId="2" borderId="14" xfId="0" applyNumberFormat="1" applyFont="1" applyFill="1" applyBorder="1" applyAlignment="1" applyProtection="1">
      <alignment horizontal="left" vertical="center" wrapText="1"/>
      <protection locked="0"/>
    </xf>
    <xf numFmtId="49" fontId="22" fillId="2" borderId="3" xfId="0" applyNumberFormat="1" applyFont="1" applyFill="1" applyBorder="1" applyAlignment="1" applyProtection="1">
      <alignment horizontal="left" vertical="center" wrapText="1"/>
      <protection locked="0"/>
    </xf>
    <xf numFmtId="49" fontId="22" fillId="2" borderId="4" xfId="0" applyNumberFormat="1" applyFont="1" applyFill="1" applyBorder="1" applyAlignment="1" applyProtection="1">
      <alignment horizontal="left" vertical="center" wrapText="1"/>
      <protection locked="0"/>
    </xf>
    <xf numFmtId="49" fontId="22" fillId="2" borderId="5" xfId="0" applyNumberFormat="1" applyFont="1" applyFill="1" applyBorder="1" applyAlignment="1" applyProtection="1">
      <alignment horizontal="left" vertical="center" wrapText="1"/>
      <protection locked="0"/>
    </xf>
    <xf numFmtId="38" fontId="22" fillId="2" borderId="5" xfId="0" applyNumberFormat="1" applyFont="1" applyFill="1" applyBorder="1" applyAlignment="1" applyProtection="1">
      <alignment horizontal="right" vertical="center"/>
      <protection locked="0"/>
    </xf>
    <xf numFmtId="49" fontId="22" fillId="2" borderId="8" xfId="0" applyNumberFormat="1" applyFont="1" applyFill="1" applyBorder="1" applyAlignment="1" applyProtection="1">
      <alignment horizontal="left" vertical="center" wrapText="1"/>
      <protection locked="0"/>
    </xf>
    <xf numFmtId="49" fontId="22" fillId="2" borderId="9" xfId="0" applyNumberFormat="1" applyFont="1" applyFill="1" applyBorder="1" applyAlignment="1" applyProtection="1">
      <alignment horizontal="left" vertical="center" wrapText="1"/>
      <protection locked="0"/>
    </xf>
    <xf numFmtId="49" fontId="22" fillId="2" borderId="10" xfId="0" applyNumberFormat="1" applyFont="1" applyFill="1" applyBorder="1" applyAlignment="1" applyProtection="1">
      <alignment horizontal="left" vertical="center" wrapText="1"/>
      <protection locked="0"/>
    </xf>
    <xf numFmtId="38" fontId="22" fillId="2" borderId="10" xfId="0"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protection locked="0"/>
    </xf>
    <xf numFmtId="178" fontId="22" fillId="2" borderId="13" xfId="0" applyNumberFormat="1" applyFont="1" applyFill="1" applyBorder="1" applyAlignment="1" applyProtection="1">
      <alignment horizontal="left" vertical="center"/>
      <protection locked="0"/>
    </xf>
    <xf numFmtId="178" fontId="22" fillId="2" borderId="37" xfId="0" applyNumberFormat="1" applyFont="1" applyFill="1" applyBorder="1" applyAlignment="1" applyProtection="1">
      <alignment horizontal="left" vertical="center"/>
      <protection locked="0"/>
    </xf>
    <xf numFmtId="178" fontId="22" fillId="2" borderId="9" xfId="0" applyNumberFormat="1" applyFont="1" applyFill="1" applyBorder="1" applyAlignment="1" applyProtection="1">
      <alignment horizontal="left" vertical="center"/>
      <protection locked="0"/>
    </xf>
    <xf numFmtId="178" fontId="22" fillId="2" borderId="11" xfId="0" applyNumberFormat="1" applyFont="1" applyFill="1" applyBorder="1" applyAlignment="1" applyProtection="1">
      <alignment horizontal="left" vertical="center"/>
      <protection locked="0"/>
    </xf>
    <xf numFmtId="38" fontId="22" fillId="2" borderId="14" xfId="0" applyNumberFormat="1" applyFont="1" applyFill="1" applyBorder="1" applyAlignment="1" applyProtection="1">
      <alignment horizontal="right" vertical="center"/>
      <protection locked="0"/>
    </xf>
    <xf numFmtId="0" fontId="22" fillId="2" borderId="0" xfId="0" applyFont="1" applyFill="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78" fontId="22" fillId="2" borderId="4" xfId="0" applyNumberFormat="1" applyFont="1" applyFill="1" applyBorder="1" applyAlignment="1" applyProtection="1">
      <alignment horizontal="left" vertical="center"/>
      <protection locked="0"/>
    </xf>
    <xf numFmtId="178" fontId="22" fillId="2" borderId="6" xfId="0" applyNumberFormat="1"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38" fontId="22" fillId="2" borderId="0" xfId="0" applyNumberFormat="1" applyFont="1" applyFill="1" applyAlignment="1" applyProtection="1">
      <alignment horizontal="left" vertical="center"/>
      <protection locked="0"/>
    </xf>
    <xf numFmtId="38" fontId="22" fillId="2" borderId="16" xfId="1" applyNumberFormat="1" applyFont="1" applyFill="1" applyBorder="1" applyAlignment="1" applyProtection="1">
      <alignment horizontal="right" vertical="center"/>
      <protection locked="0"/>
    </xf>
    <xf numFmtId="38" fontId="22" fillId="2" borderId="9" xfId="1" applyNumberFormat="1" applyFont="1" applyFill="1" applyBorder="1" applyAlignment="1" applyProtection="1">
      <alignment horizontal="right" vertical="center"/>
      <protection locked="0"/>
    </xf>
    <xf numFmtId="38" fontId="22" fillId="2" borderId="10" xfId="1" applyNumberFormat="1" applyFont="1" applyFill="1" applyBorder="1" applyAlignment="1" applyProtection="1">
      <alignment horizontal="right" vertical="center"/>
      <protection locked="0"/>
    </xf>
    <xf numFmtId="38" fontId="22" fillId="2" borderId="3" xfId="6" applyNumberFormat="1" applyFont="1" applyFill="1" applyBorder="1" applyAlignment="1" applyProtection="1">
      <alignment horizontal="right" vertical="center"/>
      <protection locked="0"/>
    </xf>
    <xf numFmtId="182" fontId="22" fillId="2" borderId="4" xfId="6" applyNumberFormat="1" applyFont="1" applyFill="1" applyBorder="1" applyAlignment="1" applyProtection="1">
      <alignment horizontal="right" vertical="center"/>
      <protection locked="0"/>
    </xf>
    <xf numFmtId="182" fontId="22" fillId="2" borderId="6" xfId="6" applyNumberFormat="1" applyFont="1" applyFill="1" applyBorder="1" applyAlignment="1" applyProtection="1">
      <alignment horizontal="right" vertical="center"/>
      <protection locked="0"/>
    </xf>
    <xf numFmtId="38" fontId="22" fillId="2" borderId="41" xfId="1" applyNumberFormat="1" applyFont="1" applyFill="1" applyBorder="1" applyAlignment="1" applyProtection="1">
      <alignment horizontal="right" vertical="center"/>
      <protection locked="0"/>
    </xf>
    <xf numFmtId="38" fontId="22" fillId="2" borderId="42" xfId="1" applyNumberFormat="1" applyFont="1" applyFill="1" applyBorder="1" applyAlignment="1" applyProtection="1">
      <alignment horizontal="right" vertical="center"/>
      <protection locked="0"/>
    </xf>
    <xf numFmtId="38" fontId="22" fillId="2" borderId="68" xfId="1" applyNumberFormat="1" applyFont="1" applyFill="1" applyBorder="1" applyAlignment="1" applyProtection="1">
      <alignment horizontal="right" vertical="center"/>
      <protection locked="0"/>
    </xf>
    <xf numFmtId="14" fontId="22" fillId="2" borderId="38" xfId="0" applyNumberFormat="1" applyFont="1" applyFill="1" applyBorder="1" applyAlignment="1" applyProtection="1">
      <alignment horizontal="left" vertical="center"/>
      <protection locked="0"/>
    </xf>
    <xf numFmtId="14" fontId="22" fillId="2" borderId="13" xfId="0" applyNumberFormat="1" applyFont="1" applyFill="1" applyBorder="1" applyAlignment="1" applyProtection="1">
      <alignment horizontal="left" vertical="center"/>
      <protection locked="0"/>
    </xf>
    <xf numFmtId="49" fontId="22" fillId="2" borderId="38" xfId="6" applyNumberFormat="1" applyFont="1" applyFill="1" applyBorder="1" applyAlignment="1" applyProtection="1">
      <alignment horizontal="left" vertical="center"/>
      <protection locked="0"/>
    </xf>
    <xf numFmtId="0" fontId="22" fillId="2" borderId="13" xfId="6" applyFont="1" applyFill="1" applyBorder="1" applyAlignment="1" applyProtection="1">
      <alignment horizontal="left" vertical="center"/>
      <protection locked="0"/>
    </xf>
    <xf numFmtId="0" fontId="22" fillId="2" borderId="14" xfId="6" applyFont="1" applyFill="1" applyBorder="1" applyAlignment="1" applyProtection="1">
      <alignment horizontal="left" vertical="center"/>
      <protection locked="0"/>
    </xf>
    <xf numFmtId="49" fontId="22" fillId="2" borderId="12" xfId="6" applyNumberFormat="1" applyFont="1" applyFill="1" applyBorder="1" applyAlignment="1" applyProtection="1">
      <alignment horizontal="left" vertical="center"/>
      <protection locked="0"/>
    </xf>
    <xf numFmtId="38" fontId="22" fillId="2" borderId="12" xfId="6" applyNumberFormat="1" applyFont="1" applyFill="1" applyBorder="1" applyAlignment="1" applyProtection="1">
      <alignment horizontal="right" vertical="center"/>
      <protection locked="0"/>
    </xf>
    <xf numFmtId="182" fontId="22" fillId="2" borderId="13" xfId="6" applyNumberFormat="1" applyFont="1" applyFill="1" applyBorder="1" applyAlignment="1" applyProtection="1">
      <alignment horizontal="right" vertical="center"/>
      <protection locked="0"/>
    </xf>
    <xf numFmtId="182" fontId="22" fillId="2" borderId="37" xfId="6" applyNumberFormat="1" applyFont="1" applyFill="1" applyBorder="1" applyAlignment="1" applyProtection="1">
      <alignment horizontal="right" vertical="center"/>
      <protection locked="0"/>
    </xf>
    <xf numFmtId="38" fontId="22" fillId="2" borderId="15" xfId="1" applyNumberFormat="1" applyFont="1" applyFill="1" applyBorder="1" applyAlignment="1" applyProtection="1">
      <alignment horizontal="right" vertical="center"/>
      <protection locked="0"/>
    </xf>
    <xf numFmtId="178" fontId="22" fillId="2" borderId="5" xfId="1" applyNumberFormat="1" applyFont="1" applyFill="1" applyBorder="1" applyAlignment="1" applyProtection="1">
      <alignment horizontal="right" vertical="center"/>
      <protection locked="0"/>
    </xf>
    <xf numFmtId="38" fontId="22" fillId="2" borderId="4"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38" fontId="22" fillId="2" borderId="3" xfId="1" applyNumberFormat="1" applyFont="1" applyFill="1" applyBorder="1" applyAlignment="1" applyProtection="1">
      <alignment horizontal="right" vertical="center"/>
      <protection locked="0"/>
    </xf>
    <xf numFmtId="38" fontId="22" fillId="2" borderId="6" xfId="1" applyNumberFormat="1" applyFont="1" applyFill="1" applyBorder="1" applyAlignment="1" applyProtection="1">
      <alignment horizontal="right" vertical="center"/>
      <protection locked="0"/>
    </xf>
    <xf numFmtId="184"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177" fontId="22" fillId="2" borderId="0" xfId="0" applyNumberFormat="1" applyFont="1" applyFill="1" applyAlignment="1" applyProtection="1">
      <alignment horizontal="left" vertical="center"/>
      <protection locked="0"/>
    </xf>
    <xf numFmtId="49" fontId="22" fillId="2" borderId="39" xfId="2" applyNumberFormat="1" applyFont="1" applyFill="1" applyBorder="1" applyAlignment="1" applyProtection="1">
      <alignment horizontal="center" vertical="center"/>
      <protection locked="0"/>
    </xf>
    <xf numFmtId="49" fontId="22" fillId="2" borderId="31" xfId="2" applyNumberFormat="1" applyFont="1" applyFill="1" applyBorder="1" applyAlignment="1" applyProtection="1">
      <alignment horizontal="center" vertical="center"/>
      <protection locked="0"/>
    </xf>
    <xf numFmtId="49" fontId="22" fillId="2" borderId="40" xfId="2" applyNumberFormat="1" applyFont="1" applyFill="1" applyBorder="1" applyAlignment="1" applyProtection="1">
      <alignment horizontal="center" vertical="center"/>
      <protection locked="0"/>
    </xf>
    <xf numFmtId="49" fontId="22" fillId="2" borderId="22" xfId="2" applyNumberFormat="1" applyFont="1" applyFill="1" applyBorder="1" applyAlignment="1" applyProtection="1">
      <alignment horizontal="center" vertical="center"/>
      <protection locked="0"/>
    </xf>
    <xf numFmtId="49" fontId="22" fillId="2" borderId="18" xfId="2" applyNumberFormat="1" applyFont="1" applyFill="1" applyBorder="1" applyAlignment="1" applyProtection="1">
      <alignment horizontal="center" vertical="center"/>
      <protection locked="0"/>
    </xf>
    <xf numFmtId="49" fontId="22" fillId="2" borderId="19" xfId="2" applyNumberFormat="1" applyFont="1" applyFill="1" applyBorder="1" applyAlignment="1" applyProtection="1">
      <alignment horizontal="center" vertical="center"/>
      <protection locked="0"/>
    </xf>
    <xf numFmtId="38" fontId="22" fillId="2" borderId="16" xfId="0" applyNumberFormat="1" applyFont="1" applyFill="1" applyBorder="1" applyAlignment="1" applyProtection="1">
      <alignment horizontal="right" vertical="center"/>
      <protection locked="0"/>
    </xf>
    <xf numFmtId="40" fontId="22" fillId="2" borderId="9" xfId="0" applyNumberFormat="1" applyFont="1" applyFill="1" applyBorder="1" applyAlignment="1" applyProtection="1">
      <alignment horizontal="right" vertical="center"/>
      <protection locked="0"/>
    </xf>
    <xf numFmtId="38" fontId="22" fillId="2" borderId="0" xfId="0" applyNumberFormat="1" applyFont="1" applyFill="1" applyAlignment="1" applyProtection="1">
      <alignment horizontal="right" vertical="center"/>
      <protection locked="0"/>
    </xf>
    <xf numFmtId="178" fontId="22" fillId="2" borderId="10" xfId="1" applyNumberFormat="1" applyFont="1" applyFill="1" applyBorder="1" applyAlignment="1" applyProtection="1">
      <alignment horizontal="right" vertical="center"/>
      <protection locked="0"/>
    </xf>
    <xf numFmtId="178" fontId="22" fillId="2" borderId="6" xfId="1" applyNumberFormat="1" applyFont="1" applyFill="1" applyBorder="1" applyAlignment="1" applyProtection="1">
      <alignment horizontal="right" vertical="center"/>
      <protection locked="0"/>
    </xf>
    <xf numFmtId="178" fontId="22" fillId="2" borderId="4" xfId="1" applyNumberFormat="1" applyFont="1" applyFill="1" applyBorder="1" applyAlignment="1" applyProtection="1">
      <alignment horizontal="right" vertical="center"/>
      <protection locked="0"/>
    </xf>
    <xf numFmtId="38" fontId="22" fillId="2" borderId="8" xfId="1" applyNumberFormat="1" applyFont="1" applyFill="1" applyBorder="1" applyAlignment="1" applyProtection="1">
      <alignment horizontal="right" vertical="center"/>
      <protection locked="0"/>
    </xf>
    <xf numFmtId="38" fontId="22" fillId="2" borderId="11" xfId="1" applyNumberFormat="1" applyFont="1" applyFill="1" applyBorder="1" applyAlignment="1" applyProtection="1">
      <alignment horizontal="right" vertical="center"/>
      <protection locked="0"/>
    </xf>
    <xf numFmtId="49" fontId="22" fillId="2" borderId="16" xfId="0" applyNumberFormat="1" applyFont="1" applyFill="1" applyBorder="1" applyAlignment="1" applyProtection="1">
      <alignment horizontal="left" vertical="center"/>
      <protection locked="0"/>
    </xf>
    <xf numFmtId="49" fontId="22" fillId="2" borderId="9" xfId="0" applyNumberFormat="1" applyFont="1" applyFill="1" applyBorder="1" applyAlignment="1" applyProtection="1">
      <alignment horizontal="left" vertical="center"/>
      <protection locked="0"/>
    </xf>
    <xf numFmtId="49" fontId="22" fillId="2" borderId="11" xfId="0" applyNumberFormat="1" applyFont="1" applyFill="1" applyBorder="1" applyAlignment="1" applyProtection="1">
      <alignment horizontal="left" vertical="center"/>
      <protection locked="0"/>
    </xf>
    <xf numFmtId="49" fontId="22" fillId="2" borderId="38" xfId="0" applyNumberFormat="1" applyFont="1" applyFill="1" applyBorder="1" applyAlignment="1" applyProtection="1">
      <alignment horizontal="left" vertical="center"/>
      <protection locked="0"/>
    </xf>
    <xf numFmtId="49" fontId="22" fillId="2" borderId="13" xfId="0" applyNumberFormat="1" applyFont="1" applyFill="1" applyBorder="1" applyAlignment="1" applyProtection="1">
      <alignment horizontal="left" vertical="center"/>
      <protection locked="0"/>
    </xf>
    <xf numFmtId="38" fontId="22" fillId="2" borderId="13" xfId="0" applyNumberFormat="1" applyFont="1" applyFill="1" applyBorder="1" applyAlignment="1" applyProtection="1">
      <alignment horizontal="left" vertical="center"/>
      <protection locked="0"/>
    </xf>
    <xf numFmtId="49" fontId="22" fillId="2" borderId="37" xfId="0" applyNumberFormat="1" applyFont="1" applyFill="1" applyBorder="1" applyAlignment="1" applyProtection="1">
      <alignment horizontal="left" vertical="center"/>
      <protection locked="0"/>
    </xf>
    <xf numFmtId="0" fontId="22" fillId="2" borderId="13" xfId="0" applyFont="1" applyFill="1" applyBorder="1" applyAlignment="1" applyProtection="1">
      <alignment horizontal="left" vertical="center"/>
      <protection locked="0"/>
    </xf>
    <xf numFmtId="0" fontId="22" fillId="2" borderId="37" xfId="0" applyFont="1" applyFill="1" applyBorder="1" applyAlignment="1" applyProtection="1">
      <alignment horizontal="left" vertical="center"/>
      <protection locked="0"/>
    </xf>
    <xf numFmtId="182" fontId="22" fillId="2" borderId="0" xfId="0" applyNumberFormat="1" applyFont="1" applyFill="1" applyAlignment="1" applyProtection="1">
      <alignment horizontal="left" vertical="center"/>
      <protection locked="0"/>
    </xf>
    <xf numFmtId="178" fontId="22" fillId="2" borderId="0" xfId="0" applyNumberFormat="1" applyFont="1" applyFill="1" applyAlignment="1" applyProtection="1">
      <alignment horizontal="left" vertical="center"/>
      <protection locked="0"/>
    </xf>
    <xf numFmtId="182" fontId="22" fillId="2" borderId="4" xfId="1" applyNumberFormat="1" applyFont="1" applyFill="1" applyBorder="1" applyAlignment="1" applyProtection="1">
      <alignment horizontal="right" vertical="center"/>
      <protection locked="0"/>
    </xf>
    <xf numFmtId="182" fontId="22" fillId="2" borderId="6" xfId="1" applyNumberFormat="1" applyFont="1" applyFill="1" applyBorder="1" applyAlignment="1" applyProtection="1">
      <alignment horizontal="right" vertical="center"/>
      <protection locked="0"/>
    </xf>
    <xf numFmtId="38" fontId="22" fillId="2" borderId="12" xfId="1" applyNumberFormat="1" applyFont="1" applyFill="1" applyBorder="1" applyAlignment="1" applyProtection="1">
      <alignment horizontal="right" vertical="center"/>
      <protection locked="0"/>
    </xf>
    <xf numFmtId="182" fontId="22" fillId="2" borderId="13" xfId="1" applyNumberFormat="1" applyFont="1" applyFill="1" applyBorder="1" applyAlignment="1" applyProtection="1">
      <alignment horizontal="right" vertical="center"/>
      <protection locked="0"/>
    </xf>
    <xf numFmtId="182" fontId="22" fillId="2" borderId="37" xfId="1" applyNumberFormat="1" applyFont="1" applyFill="1" applyBorder="1" applyAlignment="1" applyProtection="1">
      <alignment horizontal="right" vertical="center"/>
      <protection locked="0"/>
    </xf>
    <xf numFmtId="49" fontId="22" fillId="2" borderId="15" xfId="6" applyNumberFormat="1" applyFont="1" applyFill="1" applyBorder="1" applyAlignment="1" applyProtection="1">
      <alignment horizontal="left" vertical="center"/>
      <protection locked="0"/>
    </xf>
    <xf numFmtId="49" fontId="22" fillId="2" borderId="4" xfId="6" applyNumberFormat="1" applyFont="1" applyFill="1" applyBorder="1" applyAlignment="1" applyProtection="1">
      <alignment horizontal="left" vertical="center"/>
      <protection locked="0"/>
    </xf>
    <xf numFmtId="38" fontId="22" fillId="2" borderId="4" xfId="6" applyNumberFormat="1" applyFont="1" applyFill="1" applyBorder="1" applyAlignment="1" applyProtection="1">
      <alignment horizontal="left" vertical="center"/>
      <protection locked="0"/>
    </xf>
    <xf numFmtId="49" fontId="22" fillId="2" borderId="6" xfId="6" applyNumberFormat="1" applyFont="1" applyFill="1" applyBorder="1" applyAlignment="1" applyProtection="1">
      <alignment horizontal="left" vertical="center"/>
      <protection locked="0"/>
    </xf>
    <xf numFmtId="0" fontId="22" fillId="2" borderId="9" xfId="0" applyFont="1" applyFill="1" applyBorder="1" applyAlignment="1" applyProtection="1">
      <alignment horizontal="left" vertical="center"/>
      <protection locked="0"/>
    </xf>
    <xf numFmtId="0" fontId="22" fillId="2" borderId="11" xfId="0" applyFont="1" applyFill="1" applyBorder="1" applyAlignment="1" applyProtection="1">
      <alignment horizontal="left" vertical="center"/>
      <protection locked="0"/>
    </xf>
    <xf numFmtId="49" fontId="22" fillId="2" borderId="15" xfId="2" applyNumberFormat="1" applyFont="1" applyFill="1" applyBorder="1" applyAlignment="1" applyProtection="1">
      <alignment horizontal="center" vertical="center"/>
      <protection locked="0"/>
    </xf>
    <xf numFmtId="49" fontId="22" fillId="2" borderId="4" xfId="2" applyNumberFormat="1" applyFont="1" applyFill="1" applyBorder="1" applyAlignment="1" applyProtection="1">
      <alignment horizontal="center" vertical="center"/>
      <protection locked="0"/>
    </xf>
    <xf numFmtId="49" fontId="22" fillId="2" borderId="6" xfId="2" applyNumberFormat="1" applyFont="1" applyFill="1" applyBorder="1" applyAlignment="1" applyProtection="1">
      <alignment horizontal="center" vertical="center"/>
      <protection locked="0"/>
    </xf>
    <xf numFmtId="49" fontId="22" fillId="2" borderId="16" xfId="2" applyNumberFormat="1" applyFont="1" applyFill="1" applyBorder="1" applyAlignment="1" applyProtection="1">
      <alignment horizontal="center" vertical="center"/>
      <protection locked="0"/>
    </xf>
    <xf numFmtId="49" fontId="22" fillId="2" borderId="9" xfId="2" applyNumberFormat="1" applyFont="1" applyFill="1" applyBorder="1" applyAlignment="1" applyProtection="1">
      <alignment horizontal="center" vertical="center"/>
      <protection locked="0"/>
    </xf>
    <xf numFmtId="49" fontId="22" fillId="2" borderId="11" xfId="2" applyNumberFormat="1" applyFont="1" applyFill="1" applyBorder="1" applyAlignment="1" applyProtection="1">
      <alignment horizontal="center" vertical="center"/>
      <protection locked="0"/>
    </xf>
    <xf numFmtId="178" fontId="22" fillId="2" borderId="11" xfId="1" applyNumberFormat="1" applyFont="1" applyFill="1" applyBorder="1" applyAlignment="1" applyProtection="1">
      <alignment horizontal="right" vertical="center"/>
      <protection locked="0"/>
    </xf>
    <xf numFmtId="178" fontId="22" fillId="2" borderId="9" xfId="1" applyNumberFormat="1" applyFont="1" applyFill="1" applyBorder="1" applyAlignment="1" applyProtection="1">
      <alignment horizontal="right" vertical="center"/>
      <protection locked="0"/>
    </xf>
    <xf numFmtId="38" fontId="22" fillId="2" borderId="38" xfId="0" applyNumberFormat="1" applyFont="1" applyFill="1" applyBorder="1" applyAlignment="1" applyProtection="1">
      <alignment horizontal="right" vertical="center"/>
      <protection locked="0"/>
    </xf>
    <xf numFmtId="40" fontId="22" fillId="2" borderId="13" xfId="0" applyNumberFormat="1" applyFont="1" applyFill="1" applyBorder="1" applyAlignment="1" applyProtection="1">
      <alignment horizontal="right" vertical="center"/>
      <protection locked="0"/>
    </xf>
    <xf numFmtId="38" fontId="22" fillId="2" borderId="9" xfId="0" applyNumberFormat="1" applyFont="1" applyFill="1" applyBorder="1" applyAlignment="1" applyProtection="1">
      <alignment horizontal="left" vertical="center"/>
      <protection locked="0"/>
    </xf>
    <xf numFmtId="14" fontId="22" fillId="2" borderId="15" xfId="0" applyNumberFormat="1" applyFont="1" applyFill="1" applyBorder="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49" fontId="22" fillId="2" borderId="3" xfId="12" applyNumberFormat="1" applyFont="1" applyFill="1" applyBorder="1" applyAlignment="1" applyProtection="1">
      <alignment horizontal="center" vertical="center"/>
      <protection locked="0"/>
    </xf>
    <xf numFmtId="49" fontId="22" fillId="2" borderId="5" xfId="12" applyNumberFormat="1"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49" fontId="22" fillId="2" borderId="5" xfId="0" applyNumberFormat="1" applyFont="1" applyFill="1" applyBorder="1" applyAlignment="1" applyProtection="1">
      <alignment horizontal="left" vertical="center"/>
      <protection locked="0"/>
    </xf>
    <xf numFmtId="0" fontId="22" fillId="2" borderId="4" xfId="6" applyFont="1" applyFill="1" applyBorder="1" applyAlignment="1" applyProtection="1">
      <alignment horizontal="left" vertical="center"/>
      <protection locked="0"/>
    </xf>
    <xf numFmtId="0" fontId="22" fillId="2" borderId="5" xfId="6" applyFont="1" applyFill="1" applyBorder="1" applyAlignment="1" applyProtection="1">
      <alignment horizontal="left" vertical="center"/>
      <protection locked="0"/>
    </xf>
    <xf numFmtId="178" fontId="22" fillId="2" borderId="43" xfId="1" applyNumberFormat="1" applyFont="1" applyFill="1" applyBorder="1" applyAlignment="1" applyProtection="1">
      <alignment horizontal="right" vertical="center"/>
      <protection locked="0"/>
    </xf>
    <xf numFmtId="178" fontId="22" fillId="2" borderId="68" xfId="1" applyNumberFormat="1" applyFont="1" applyFill="1" applyBorder="1" applyAlignment="1" applyProtection="1">
      <alignment horizontal="right" vertical="center"/>
      <protection locked="0"/>
    </xf>
    <xf numFmtId="178" fontId="22" fillId="2" borderId="42" xfId="1" applyNumberFormat="1" applyFont="1" applyFill="1" applyBorder="1" applyAlignment="1" applyProtection="1">
      <alignment horizontal="right" vertical="center"/>
      <protection locked="0"/>
    </xf>
    <xf numFmtId="49" fontId="22" fillId="2" borderId="8" xfId="12" applyNumberFormat="1" applyFont="1" applyFill="1" applyBorder="1" applyAlignment="1" applyProtection="1">
      <alignment horizontal="center" vertical="center"/>
      <protection locked="0"/>
    </xf>
    <xf numFmtId="49" fontId="22" fillId="2" borderId="10" xfId="12" applyNumberFormat="1" applyFont="1" applyFill="1" applyBorder="1" applyAlignment="1" applyProtection="1">
      <alignment horizontal="center" vertical="center"/>
      <protection locked="0"/>
    </xf>
    <xf numFmtId="49" fontId="22" fillId="2" borderId="12" xfId="12" applyNumberFormat="1" applyFont="1" applyFill="1" applyBorder="1" applyAlignment="1" applyProtection="1">
      <alignment horizontal="center" vertical="center"/>
      <protection locked="0"/>
    </xf>
    <xf numFmtId="49" fontId="22" fillId="2" borderId="14" xfId="12" applyNumberFormat="1" applyFont="1" applyFill="1" applyBorder="1" applyAlignment="1" applyProtection="1">
      <alignment horizontal="center" vertical="center"/>
      <protection locked="0"/>
    </xf>
    <xf numFmtId="49" fontId="22" fillId="2" borderId="1" xfId="12" applyNumberFormat="1" applyFont="1" applyFill="1" applyBorder="1" applyAlignment="1" applyProtection="1">
      <alignment horizontal="center" vertical="center"/>
      <protection locked="0"/>
    </xf>
    <xf numFmtId="49" fontId="22" fillId="2" borderId="17" xfId="12" applyNumberFormat="1" applyFont="1" applyFill="1" applyBorder="1" applyAlignment="1" applyProtection="1">
      <alignment horizontal="center" vertical="center"/>
      <protection locked="0"/>
    </xf>
    <xf numFmtId="49" fontId="22" fillId="2" borderId="1" xfId="0" applyNumberFormat="1" applyFont="1" applyFill="1" applyBorder="1" applyAlignment="1" applyProtection="1">
      <alignment horizontal="left" vertical="center"/>
      <protection locked="0"/>
    </xf>
    <xf numFmtId="0" fontId="22" fillId="2" borderId="17" xfId="0" applyFont="1" applyFill="1" applyBorder="1" applyAlignment="1" applyProtection="1">
      <alignment horizontal="left" vertical="center"/>
      <protection locked="0"/>
    </xf>
    <xf numFmtId="14" fontId="22" fillId="2" borderId="1" xfId="0" applyNumberFormat="1" applyFont="1" applyFill="1" applyBorder="1" applyAlignment="1" applyProtection="1">
      <alignment horizontal="left" vertical="center"/>
      <protection locked="0"/>
    </xf>
    <xf numFmtId="49" fontId="22" fillId="2" borderId="17" xfId="0" applyNumberFormat="1" applyFont="1" applyFill="1" applyBorder="1" applyAlignment="1" applyProtection="1">
      <alignment horizontal="left" vertical="center"/>
      <protection locked="0"/>
    </xf>
    <xf numFmtId="177" fontId="22" fillId="2" borderId="2" xfId="0" applyNumberFormat="1" applyFont="1" applyFill="1" applyBorder="1" applyAlignment="1" applyProtection="1">
      <alignment horizontal="left" vertical="center"/>
      <protection locked="0"/>
    </xf>
    <xf numFmtId="177" fontId="22" fillId="2" borderId="33" xfId="0" applyNumberFormat="1" applyFont="1" applyFill="1" applyBorder="1" applyAlignment="1" applyProtection="1">
      <alignment horizontal="left" vertical="center"/>
      <protection locked="0"/>
    </xf>
    <xf numFmtId="49" fontId="22" fillId="2" borderId="4" xfId="0" applyNumberFormat="1"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3" fillId="0" borderId="0" xfId="2" applyFont="1" applyProtection="1">
      <alignment vertical="center"/>
    </xf>
    <xf numFmtId="0" fontId="11" fillId="0" borderId="0" xfId="1" applyFont="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3" xfId="2" applyFont="1" applyBorder="1" applyProtection="1">
      <alignment vertical="center"/>
    </xf>
    <xf numFmtId="0" fontId="14" fillId="0" borderId="24" xfId="2" applyFont="1" applyBorder="1" applyProtection="1">
      <alignment vertical="center"/>
    </xf>
    <xf numFmtId="0" fontId="14" fillId="0" borderId="0" xfId="2" applyFont="1" applyProtection="1">
      <alignment vertical="center"/>
    </xf>
    <xf numFmtId="0" fontId="14" fillId="0" borderId="26" xfId="2" applyFont="1" applyBorder="1" applyProtection="1">
      <alignment vertical="center"/>
    </xf>
    <xf numFmtId="0" fontId="14" fillId="0" borderId="22" xfId="2" applyFont="1" applyBorder="1" applyProtection="1">
      <alignment vertical="center"/>
    </xf>
    <xf numFmtId="0" fontId="14" fillId="0" borderId="18" xfId="2" applyFont="1" applyBorder="1" applyProtection="1">
      <alignment vertical="center"/>
    </xf>
    <xf numFmtId="0" fontId="14" fillId="0" borderId="19" xfId="2" applyFont="1" applyBorder="1" applyProtection="1">
      <alignmen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5" fillId="0" borderId="24" xfId="0" applyFont="1" applyBorder="1" applyProtection="1">
      <alignment vertical="center"/>
    </xf>
    <xf numFmtId="0" fontId="15"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6" fillId="0" borderId="0" xfId="0" applyFont="1" applyAlignment="1" applyProtection="1">
      <alignment vertical="top"/>
    </xf>
    <xf numFmtId="0" fontId="17" fillId="0" borderId="0" xfId="0" applyFont="1" applyAlignment="1" applyProtection="1">
      <alignment vertical="top"/>
    </xf>
    <xf numFmtId="0" fontId="11" fillId="0" borderId="24" xfId="0" applyFont="1" applyBorder="1" applyProtection="1">
      <alignment vertical="center"/>
    </xf>
    <xf numFmtId="177" fontId="16" fillId="0" borderId="0" xfId="0" applyNumberFormat="1" applyFont="1" applyAlignment="1" applyProtection="1">
      <alignment vertical="top"/>
    </xf>
    <xf numFmtId="0" fontId="18" fillId="0" borderId="26" xfId="0" applyFont="1" applyBorder="1" applyAlignment="1" applyProtection="1">
      <alignment vertical="top"/>
    </xf>
    <xf numFmtId="49" fontId="16"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1" fillId="0" borderId="24" xfId="2" applyFont="1" applyBorder="1" applyProtection="1">
      <alignment vertical="center"/>
    </xf>
    <xf numFmtId="0" fontId="19" fillId="0" borderId="0" xfId="0" applyFont="1" applyAlignment="1" applyProtection="1">
      <alignment vertical="top"/>
    </xf>
    <xf numFmtId="0" fontId="17"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8" fillId="0" borderId="18" xfId="0" applyFont="1" applyBorder="1" applyAlignment="1" applyProtection="1">
      <alignment vertical="top"/>
    </xf>
    <xf numFmtId="49" fontId="18" fillId="0" borderId="18" xfId="0" applyNumberFormat="1" applyFont="1" applyBorder="1" applyAlignment="1" applyProtection="1">
      <alignment vertical="top"/>
    </xf>
    <xf numFmtId="0" fontId="11" fillId="0" borderId="19" xfId="0" applyFont="1" applyBorder="1" applyProtection="1">
      <alignment vertical="center"/>
    </xf>
    <xf numFmtId="49" fontId="18" fillId="0" borderId="0" xfId="0" applyNumberFormat="1" applyFont="1" applyAlignment="1" applyProtection="1">
      <alignment vertical="top"/>
    </xf>
    <xf numFmtId="0" fontId="18" fillId="0" borderId="0" xfId="0" applyFont="1" applyAlignment="1" applyProtection="1">
      <alignment vertical="top"/>
    </xf>
    <xf numFmtId="49" fontId="11" fillId="0" borderId="0" xfId="2" applyNumberFormat="1" applyFont="1" applyProtection="1">
      <alignment vertical="center"/>
    </xf>
    <xf numFmtId="0" fontId="16" fillId="0" borderId="0" xfId="0" applyFont="1" applyProtection="1">
      <alignment vertical="center"/>
    </xf>
    <xf numFmtId="0" fontId="17" fillId="0" borderId="0" xfId="0" applyFont="1" applyAlignment="1" applyProtection="1">
      <alignment vertical="top" wrapText="1"/>
    </xf>
    <xf numFmtId="0" fontId="11" fillId="0" borderId="0" xfId="0" applyFont="1" applyAlignment="1" applyProtection="1">
      <alignment vertical="top"/>
    </xf>
    <xf numFmtId="49" fontId="16" fillId="0" borderId="0" xfId="0" applyNumberFormat="1" applyFont="1" applyAlignment="1" applyProtection="1">
      <alignment vertical="top"/>
    </xf>
    <xf numFmtId="182" fontId="16" fillId="0" borderId="0" xfId="0" applyNumberFormat="1" applyFont="1" applyAlignment="1" applyProtection="1">
      <alignment vertical="top"/>
    </xf>
    <xf numFmtId="0" fontId="16" fillId="0" borderId="18" xfId="0" applyFont="1" applyBorder="1" applyAlignment="1" applyProtection="1">
      <alignment horizontal="right" vertical="top"/>
    </xf>
    <xf numFmtId="0" fontId="16" fillId="0" borderId="18" xfId="0" applyFont="1" applyBorder="1" applyAlignment="1" applyProtection="1">
      <alignment vertical="top"/>
    </xf>
    <xf numFmtId="49" fontId="16" fillId="0" borderId="18" xfId="0" applyNumberFormat="1" applyFont="1" applyBorder="1" applyAlignment="1" applyProtection="1">
      <alignment vertical="top"/>
    </xf>
    <xf numFmtId="182" fontId="16"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0" fillId="0" borderId="24" xfId="0" applyFont="1" applyBorder="1" applyProtection="1">
      <alignment vertical="center"/>
    </xf>
    <xf numFmtId="0" fontId="20"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7" fillId="0" borderId="0" xfId="0" applyFont="1" applyAlignment="1" applyProtection="1">
      <alignment horizontal="left" vertical="center" wrapText="1"/>
    </xf>
    <xf numFmtId="178" fontId="16" fillId="0" borderId="0" xfId="0" applyNumberFormat="1" applyFont="1" applyAlignment="1" applyProtection="1">
      <alignment vertical="top"/>
    </xf>
    <xf numFmtId="182" fontId="18" fillId="0" borderId="18" xfId="0" applyNumberFormat="1" applyFont="1" applyBorder="1" applyAlignment="1" applyProtection="1">
      <alignment vertical="top"/>
    </xf>
    <xf numFmtId="182" fontId="18" fillId="0" borderId="0" xfId="0" applyNumberFormat="1" applyFont="1" applyAlignment="1" applyProtection="1">
      <alignment vertical="top"/>
    </xf>
    <xf numFmtId="182" fontId="11" fillId="0" borderId="0" xfId="0" applyNumberFormat="1" applyFont="1" applyProtection="1">
      <alignment vertical="center"/>
    </xf>
    <xf numFmtId="0" fontId="17" fillId="0" borderId="0" xfId="0" applyFont="1" applyProtection="1">
      <alignment vertical="center"/>
    </xf>
    <xf numFmtId="0" fontId="11" fillId="0" borderId="26" xfId="2" applyFont="1" applyBorder="1" applyProtection="1">
      <alignment vertical="center"/>
    </xf>
    <xf numFmtId="49" fontId="17" fillId="0" borderId="0" xfId="0" applyNumberFormat="1" applyFont="1" applyAlignment="1" applyProtection="1">
      <alignment horizontal="right" vertical="top"/>
    </xf>
    <xf numFmtId="178" fontId="18" fillId="0" borderId="18" xfId="0" applyNumberFormat="1" applyFont="1" applyBorder="1" applyAlignment="1" applyProtection="1">
      <alignment vertical="top"/>
    </xf>
    <xf numFmtId="178" fontId="18"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7" fillId="0" borderId="0" xfId="0" applyNumberFormat="1" applyFont="1" applyAlignment="1" applyProtection="1">
      <alignment horizontal="righ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3"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3"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5" xfId="0" applyNumberFormat="1" applyFont="1" applyBorder="1" applyAlignment="1" applyProtection="1">
      <alignment horizontal="right" vertical="center"/>
    </xf>
    <xf numFmtId="38" fontId="11" fillId="0" borderId="35" xfId="0" applyNumberFormat="1" applyFont="1" applyBorder="1" applyAlignment="1" applyProtection="1">
      <alignment horizontal="right" vertical="center"/>
    </xf>
    <xf numFmtId="0" fontId="21" fillId="0" borderId="26" xfId="0" applyFont="1" applyBorder="1" applyProtection="1">
      <alignment vertical="center"/>
    </xf>
    <xf numFmtId="0" fontId="11" fillId="0" borderId="39"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0" xfId="0" applyFont="1" applyBorder="1" applyAlignment="1" applyProtection="1">
      <alignment horizontal="left" vertical="center"/>
    </xf>
    <xf numFmtId="0" fontId="21"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1" fillId="0" borderId="19" xfId="0" applyFont="1" applyBorder="1" applyProtection="1">
      <alignment vertical="center"/>
    </xf>
    <xf numFmtId="0" fontId="11" fillId="0" borderId="0" xfId="0" applyFont="1" applyAlignment="1" applyProtection="1">
      <alignment horizontal="left" vertical="top"/>
    </xf>
    <xf numFmtId="0" fontId="17"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7" fillId="0" borderId="0" xfId="0" applyNumberFormat="1" applyFont="1" applyAlignment="1" applyProtection="1">
      <alignment vertical="top"/>
    </xf>
    <xf numFmtId="178" fontId="11" fillId="0" borderId="20" xfId="1" applyNumberFormat="1" applyFont="1" applyBorder="1" applyProtection="1">
      <alignment vertical="center"/>
    </xf>
    <xf numFmtId="178" fontId="11" fillId="0" borderId="21" xfId="1" applyNumberFormat="1" applyFont="1" applyBorder="1" applyProtection="1">
      <alignment vertical="center"/>
    </xf>
    <xf numFmtId="178" fontId="11" fillId="0" borderId="44" xfId="1" applyNumberFormat="1" applyFont="1" applyBorder="1" applyProtection="1">
      <alignment vertical="center"/>
    </xf>
    <xf numFmtId="178" fontId="11" fillId="0" borderId="12" xfId="1" applyNumberFormat="1" applyFont="1" applyBorder="1" applyProtection="1">
      <alignment vertical="center"/>
    </xf>
    <xf numFmtId="178" fontId="11" fillId="0" borderId="13" xfId="1" applyNumberFormat="1" applyFont="1" applyBorder="1" applyProtection="1">
      <alignment vertical="center"/>
    </xf>
    <xf numFmtId="178" fontId="11" fillId="0" borderId="14" xfId="1" applyNumberFormat="1" applyFont="1" applyBorder="1" applyProtection="1">
      <alignment vertical="center"/>
    </xf>
    <xf numFmtId="182" fontId="11" fillId="0" borderId="24" xfId="1" applyNumberFormat="1" applyFont="1" applyBorder="1" applyProtection="1">
      <alignment vertical="center"/>
    </xf>
    <xf numFmtId="182" fontId="11" fillId="0" borderId="35" xfId="1" applyNumberFormat="1" applyFont="1" applyBorder="1" applyProtection="1">
      <alignment vertical="center"/>
    </xf>
    <xf numFmtId="182" fontId="11" fillId="0" borderId="32" xfId="1" applyNumberFormat="1" applyFont="1" applyBorder="1" applyProtection="1">
      <alignment vertical="center"/>
    </xf>
    <xf numFmtId="0" fontId="23" fillId="0" borderId="0" xfId="2" applyFont="1" applyProtection="1">
      <alignment vertical="center"/>
    </xf>
    <xf numFmtId="178" fontId="22" fillId="0" borderId="22" xfId="1" applyNumberFormat="1" applyFont="1" applyBorder="1" applyProtection="1">
      <alignment vertical="center"/>
    </xf>
    <xf numFmtId="178" fontId="11" fillId="0" borderId="58" xfId="1" applyNumberFormat="1" applyFont="1" applyBorder="1" applyProtection="1">
      <alignment vertical="center"/>
    </xf>
    <xf numFmtId="178" fontId="11" fillId="0" borderId="18" xfId="1" applyNumberFormat="1" applyFont="1" applyBorder="1" applyProtection="1">
      <alignment vertical="center"/>
    </xf>
    <xf numFmtId="0" fontId="16" fillId="0" borderId="0" xfId="0" applyFont="1" applyAlignment="1" applyProtection="1">
      <alignment horizontal="left" vertical="top"/>
    </xf>
    <xf numFmtId="178" fontId="11" fillId="0" borderId="0" xfId="1" applyNumberFormat="1" applyFont="1" applyAlignment="1" applyProtection="1">
      <alignment vertical="top"/>
    </xf>
    <xf numFmtId="178" fontId="11" fillId="0" borderId="0" xfId="1" applyNumberFormat="1" applyFont="1" applyProtection="1">
      <alignment vertical="center"/>
    </xf>
    <xf numFmtId="182" fontId="11" fillId="0" borderId="0" xfId="1" applyNumberFormat="1" applyFont="1" applyProtection="1">
      <alignment vertical="center"/>
    </xf>
    <xf numFmtId="0" fontId="11" fillId="0" borderId="0" xfId="0" applyFont="1" applyAlignment="1" applyProtection="1">
      <alignment horizontal="right" vertical="top"/>
    </xf>
    <xf numFmtId="38" fontId="11" fillId="0" borderId="0" xfId="0" applyNumberFormat="1" applyFont="1" applyAlignment="1" applyProtection="1">
      <alignment vertical="top"/>
    </xf>
    <xf numFmtId="0" fontId="23" fillId="0" borderId="0" xfId="0" applyFont="1" applyProtection="1">
      <alignment vertical="center"/>
    </xf>
    <xf numFmtId="0" fontId="11" fillId="0" borderId="25" xfId="6" applyFont="1" applyBorder="1" applyProtection="1">
      <alignment vertical="center"/>
    </xf>
    <xf numFmtId="0" fontId="11" fillId="0" borderId="2" xfId="6" applyFont="1" applyBorder="1" applyProtection="1">
      <alignment vertical="center"/>
    </xf>
    <xf numFmtId="0" fontId="11" fillId="0" borderId="33" xfId="6" applyFont="1" applyBorder="1" applyProtection="1">
      <alignment vertical="center"/>
    </xf>
    <xf numFmtId="38" fontId="11" fillId="0" borderId="2" xfId="0" applyNumberFormat="1" applyFont="1" applyBorder="1" applyAlignment="1" applyProtection="1">
      <alignment horizontal="left" vertical="center"/>
    </xf>
    <xf numFmtId="0" fontId="11" fillId="0" borderId="15" xfId="6" applyFont="1" applyBorder="1" applyAlignment="1" applyProtection="1">
      <alignment horizontal="left" vertical="center"/>
    </xf>
    <xf numFmtId="0" fontId="11" fillId="0" borderId="4" xfId="6" applyFont="1" applyBorder="1" applyAlignment="1" applyProtection="1">
      <alignment horizontal="left" vertical="center"/>
    </xf>
    <xf numFmtId="0" fontId="11" fillId="0" borderId="6" xfId="6" applyFont="1" applyBorder="1" applyAlignment="1" applyProtection="1">
      <alignment horizontal="left" vertical="center"/>
    </xf>
    <xf numFmtId="0" fontId="11" fillId="0" borderId="16" xfId="0" applyFont="1" applyBorder="1" applyProtection="1">
      <alignment vertical="center"/>
    </xf>
    <xf numFmtId="0" fontId="11" fillId="0" borderId="9" xfId="0" applyFont="1" applyBorder="1" applyProtection="1">
      <alignment vertical="center"/>
    </xf>
    <xf numFmtId="0" fontId="11" fillId="0" borderId="11" xfId="0" applyFont="1" applyBorder="1" applyProtection="1">
      <alignment vertical="center"/>
    </xf>
    <xf numFmtId="0" fontId="11" fillId="0" borderId="38" xfId="0" applyFont="1" applyBorder="1" applyProtection="1">
      <alignment vertical="center"/>
    </xf>
    <xf numFmtId="0" fontId="11" fillId="0" borderId="13" xfId="0" applyFont="1" applyBorder="1" applyProtection="1">
      <alignment vertical="center"/>
    </xf>
    <xf numFmtId="0" fontId="11" fillId="0" borderId="37" xfId="0" applyFont="1" applyBorder="1" applyProtection="1">
      <alignment vertical="center"/>
    </xf>
    <xf numFmtId="177" fontId="18" fillId="0" borderId="0" xfId="0" applyNumberFormat="1" applyFont="1" applyAlignment="1" applyProtection="1">
      <alignment vertical="top"/>
    </xf>
    <xf numFmtId="0" fontId="17" fillId="0" borderId="0" xfId="0" applyFont="1" applyAlignment="1" applyProtection="1">
      <alignment horizontal="left" vertical="top" wrapText="1"/>
    </xf>
    <xf numFmtId="0" fontId="18" fillId="0" borderId="19" xfId="0" applyFont="1" applyBorder="1" applyAlignment="1" applyProtection="1">
      <alignment vertical="top"/>
    </xf>
    <xf numFmtId="0" fontId="22" fillId="0" borderId="0" xfId="0" applyFont="1" applyAlignment="1" applyProtection="1">
      <alignment horizontal="left" vertical="center"/>
    </xf>
    <xf numFmtId="0" fontId="13" fillId="0" borderId="24" xfId="0" applyFont="1" applyBorder="1" applyProtection="1">
      <alignment vertical="center"/>
    </xf>
    <xf numFmtId="0" fontId="17" fillId="0" borderId="18" xfId="0" applyFont="1" applyBorder="1" applyAlignment="1" applyProtection="1">
      <alignment horizontal="left" vertical="center" wrapText="1"/>
    </xf>
    <xf numFmtId="180" fontId="11" fillId="0" borderId="46"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3"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5" fillId="0" borderId="46"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37"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9" xfId="2" applyFont="1" applyBorder="1" applyAlignment="1" applyProtection="1">
      <alignment horizontal="left" vertical="center"/>
    </xf>
    <xf numFmtId="0" fontId="11" fillId="0" borderId="11"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2" fillId="0" borderId="27" xfId="1" applyNumberFormat="1" applyFont="1" applyBorder="1" applyAlignment="1" applyProtection="1">
      <alignment horizontal="right" vertical="center"/>
    </xf>
    <xf numFmtId="38" fontId="22" fillId="0" borderId="28" xfId="1" applyNumberFormat="1" applyFont="1" applyBorder="1" applyAlignment="1" applyProtection="1">
      <alignment horizontal="right" vertical="center"/>
    </xf>
    <xf numFmtId="38" fontId="22" fillId="0" borderId="52" xfId="1" applyNumberFormat="1" applyFont="1" applyBorder="1" applyAlignment="1" applyProtection="1">
      <alignment horizontal="right" vertical="center"/>
    </xf>
    <xf numFmtId="38" fontId="22" fillId="0" borderId="50" xfId="1" applyNumberFormat="1" applyFont="1" applyBorder="1" applyAlignment="1" applyProtection="1">
      <alignment horizontal="right" vertical="center"/>
    </xf>
    <xf numFmtId="38" fontId="22" fillId="0" borderId="29" xfId="1" applyNumberFormat="1" applyFont="1" applyBorder="1" applyAlignment="1" applyProtection="1">
      <alignment horizontal="right" vertical="center"/>
    </xf>
    <xf numFmtId="178" fontId="22" fillId="0" borderId="52" xfId="1" applyNumberFormat="1" applyFont="1" applyBorder="1" applyAlignment="1" applyProtection="1">
      <alignment horizontal="right" vertical="center"/>
    </xf>
    <xf numFmtId="178" fontId="22" fillId="0" borderId="29" xfId="1" applyNumberFormat="1" applyFont="1" applyBorder="1" applyAlignment="1" applyProtection="1">
      <alignment horizontal="right" vertical="center"/>
    </xf>
    <xf numFmtId="178" fontId="22" fillId="0" borderId="28" xfId="1" applyNumberFormat="1" applyFont="1" applyBorder="1" applyAlignment="1" applyProtection="1">
      <alignment horizontal="right" vertical="center"/>
    </xf>
    <xf numFmtId="0" fontId="11" fillId="0" borderId="0" xfId="0" applyFont="1" applyAlignment="1" applyProtection="1">
      <alignment horizontal="left" vertical="center"/>
    </xf>
    <xf numFmtId="0" fontId="16"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6"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6" fillId="0" borderId="26" xfId="0" applyFont="1" applyBorder="1" applyProtection="1">
      <alignment vertical="center"/>
    </xf>
    <xf numFmtId="0" fontId="11" fillId="0" borderId="47"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3" xfId="12" applyNumberFormat="1" applyFont="1" applyBorder="1" applyAlignment="1" applyProtection="1">
      <alignment horizontal="center" vertical="center"/>
    </xf>
    <xf numFmtId="0" fontId="11" fillId="0" borderId="46"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6" xfId="12" applyNumberFormat="1" applyFont="1" applyBorder="1" applyAlignment="1" applyProtection="1">
      <alignment horizontal="center" vertical="center"/>
    </xf>
    <xf numFmtId="0" fontId="11" fillId="0" borderId="48" xfId="6" applyFont="1" applyBorder="1" applyAlignment="1" applyProtection="1">
      <alignment horizontal="left" vertical="center"/>
    </xf>
    <xf numFmtId="0" fontId="11" fillId="0" borderId="49"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6" fillId="0" borderId="21" xfId="2" applyFont="1" applyBorder="1" applyAlignment="1" applyProtection="1">
      <alignment vertical="top"/>
    </xf>
    <xf numFmtId="0" fontId="22" fillId="0" borderId="0" xfId="0" applyFont="1" applyProtection="1">
      <alignment vertical="center"/>
    </xf>
    <xf numFmtId="0" fontId="22" fillId="0" borderId="26" xfId="0" applyFont="1" applyBorder="1" applyProtection="1">
      <alignment vertical="center"/>
    </xf>
    <xf numFmtId="0" fontId="22" fillId="0" borderId="0" xfId="0" applyFont="1" applyAlignment="1" applyProtection="1">
      <alignment vertical="top"/>
    </xf>
    <xf numFmtId="0" fontId="17" fillId="0" borderId="0" xfId="2" applyFont="1" applyAlignment="1" applyProtection="1">
      <alignment vertical="top"/>
    </xf>
    <xf numFmtId="0" fontId="16" fillId="0" borderId="26" xfId="2" applyFont="1" applyBorder="1" applyAlignment="1" applyProtection="1">
      <alignment vertical="top"/>
    </xf>
    <xf numFmtId="0" fontId="16" fillId="0" borderId="0" xfId="2" applyFont="1" applyAlignment="1" applyProtection="1">
      <alignment horizontal="right" vertical="top"/>
    </xf>
    <xf numFmtId="0" fontId="11" fillId="0" borderId="0" xfId="1" applyFont="1" applyAlignment="1" applyProtection="1">
      <alignment horizontal="left" vertical="center"/>
    </xf>
    <xf numFmtId="180" fontId="16" fillId="0" borderId="18" xfId="0" applyNumberFormat="1" applyFont="1" applyBorder="1" applyAlignment="1" applyProtection="1">
      <alignment horizontal="left" vertical="center" wrapText="1"/>
    </xf>
    <xf numFmtId="180" fontId="16" fillId="0" borderId="26" xfId="0" applyNumberFormat="1" applyFont="1" applyBorder="1" applyProtection="1">
      <alignment vertical="center"/>
    </xf>
    <xf numFmtId="180" fontId="16" fillId="0" borderId="0" xfId="0" applyNumberFormat="1" applyFont="1" applyProtection="1">
      <alignment vertical="center"/>
    </xf>
    <xf numFmtId="0" fontId="11" fillId="0" borderId="26" xfId="0" applyFont="1" applyBorder="1" applyAlignment="1" applyProtection="1">
      <alignment horizontal="left" vertical="center" indent="1"/>
    </xf>
    <xf numFmtId="177" fontId="11" fillId="0" borderId="51" xfId="0" applyNumberFormat="1" applyFont="1" applyBorder="1" applyAlignment="1" applyProtection="1">
      <alignment horizontal="center" vertical="center"/>
    </xf>
    <xf numFmtId="177" fontId="11" fillId="0" borderId="63" xfId="0" applyNumberFormat="1"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21" xfId="2" applyFont="1" applyBorder="1" applyAlignment="1" applyProtection="1">
      <alignment horizontal="left" vertical="center" wrapText="1"/>
    </xf>
    <xf numFmtId="0" fontId="11" fillId="0" borderId="23" xfId="2" applyFont="1" applyBorder="1" applyAlignment="1" applyProtection="1">
      <alignment horizontal="left" vertical="center" wrapText="1"/>
    </xf>
    <xf numFmtId="177" fontId="11" fillId="0" borderId="58" xfId="0" applyNumberFormat="1" applyFont="1" applyBorder="1" applyAlignment="1" applyProtection="1">
      <alignment horizontal="center" vertical="center"/>
    </xf>
    <xf numFmtId="177" fontId="11" fillId="0" borderId="61" xfId="0" applyNumberFormat="1" applyFont="1" applyBorder="1" applyAlignment="1" applyProtection="1">
      <alignment horizontal="center" vertical="center"/>
    </xf>
    <xf numFmtId="0" fontId="11" fillId="0" borderId="55" xfId="0" applyFont="1" applyBorder="1" applyAlignment="1" applyProtection="1">
      <alignment horizontal="left" vertical="center" wrapText="1"/>
    </xf>
    <xf numFmtId="0" fontId="11" fillId="0" borderId="18" xfId="2" applyFont="1" applyBorder="1" applyAlignment="1" applyProtection="1">
      <alignment horizontal="left" vertical="center" wrapText="1"/>
    </xf>
    <xf numFmtId="0" fontId="11" fillId="0" borderId="12" xfId="2" applyFont="1" applyBorder="1" applyAlignment="1" applyProtection="1">
      <alignment horizontal="left" vertical="center" wrapText="1"/>
    </xf>
    <xf numFmtId="0" fontId="11" fillId="0" borderId="14" xfId="2" applyFont="1" applyBorder="1" applyAlignment="1" applyProtection="1">
      <alignment horizontal="left" vertical="center" wrapText="1"/>
    </xf>
    <xf numFmtId="0" fontId="11" fillId="0" borderId="58" xfId="2" applyFont="1" applyBorder="1" applyAlignment="1" applyProtection="1">
      <alignment horizontal="left" vertical="center" wrapText="1"/>
    </xf>
    <xf numFmtId="0" fontId="11" fillId="0" borderId="19" xfId="2" applyFont="1" applyBorder="1" applyAlignment="1" applyProtection="1">
      <alignment horizontal="left" vertical="center" wrapText="1"/>
    </xf>
    <xf numFmtId="0" fontId="11" fillId="0" borderId="24" xfId="12" applyFont="1" applyBorder="1" applyAlignment="1" applyProtection="1">
      <alignment horizontal="left" vertical="top" wrapText="1"/>
    </xf>
    <xf numFmtId="0" fontId="11" fillId="0" borderId="59" xfId="12" applyFont="1" applyBorder="1" applyAlignment="1" applyProtection="1">
      <alignment horizontal="left" vertical="top" wrapText="1"/>
    </xf>
    <xf numFmtId="0" fontId="11" fillId="0" borderId="64" xfId="2" applyFont="1" applyBorder="1" applyAlignment="1" applyProtection="1">
      <alignment horizontal="right" vertical="center"/>
    </xf>
    <xf numFmtId="0" fontId="11" fillId="0" borderId="34" xfId="2" applyFont="1" applyBorder="1" applyAlignment="1" applyProtection="1">
      <alignment horizontal="left" vertical="center"/>
    </xf>
    <xf numFmtId="0" fontId="11" fillId="0" borderId="35" xfId="2" applyFont="1" applyBorder="1" applyAlignment="1" applyProtection="1">
      <alignment horizontal="left" vertical="center"/>
    </xf>
    <xf numFmtId="0" fontId="11" fillId="0" borderId="32" xfId="2" applyFont="1" applyBorder="1" applyAlignment="1" applyProtection="1">
      <alignment horizontal="left" vertical="center"/>
    </xf>
    <xf numFmtId="0" fontId="11" fillId="0" borderId="7" xfId="2" applyFont="1" applyBorder="1" applyAlignment="1" applyProtection="1">
      <alignment horizontal="right" vertical="center"/>
    </xf>
    <xf numFmtId="0" fontId="11" fillId="0" borderId="8" xfId="2" applyFont="1" applyBorder="1" applyAlignment="1" applyProtection="1">
      <alignment horizontal="left" vertical="center"/>
    </xf>
    <xf numFmtId="0" fontId="11" fillId="0" borderId="10" xfId="2" applyFont="1" applyBorder="1" applyAlignment="1" applyProtection="1">
      <alignment horizontal="left" vertical="center"/>
    </xf>
    <xf numFmtId="0" fontId="11" fillId="0" borderId="22" xfId="12" applyFont="1" applyBorder="1" applyAlignment="1" applyProtection="1">
      <alignment horizontal="left" vertical="top" wrapText="1"/>
    </xf>
    <xf numFmtId="0" fontId="11" fillId="0" borderId="61" xfId="12" applyFont="1" applyBorder="1" applyAlignment="1" applyProtection="1">
      <alignment horizontal="left" vertical="top" wrapText="1"/>
    </xf>
    <xf numFmtId="0" fontId="11" fillId="0" borderId="55" xfId="2" applyFont="1" applyBorder="1" applyAlignment="1" applyProtection="1">
      <alignment horizontal="right" vertical="center"/>
    </xf>
    <xf numFmtId="0" fontId="11" fillId="0" borderId="60" xfId="2" applyFont="1" applyBorder="1" applyAlignment="1" applyProtection="1">
      <alignment horizontal="left" vertical="center"/>
    </xf>
    <xf numFmtId="0" fontId="11" fillId="0" borderId="31" xfId="2" applyFont="1" applyBorder="1" applyAlignment="1" applyProtection="1">
      <alignment horizontal="left" vertical="center"/>
    </xf>
    <xf numFmtId="0" fontId="11" fillId="0" borderId="53" xfId="2" applyFont="1" applyBorder="1" applyAlignment="1" applyProtection="1">
      <alignment horizontal="left" vertical="center"/>
    </xf>
    <xf numFmtId="0" fontId="11" fillId="0" borderId="0" xfId="12" applyFont="1" applyAlignment="1" applyProtection="1">
      <alignment horizontal="left" vertical="top" wrapText="1"/>
    </xf>
    <xf numFmtId="0" fontId="11" fillId="0" borderId="64" xfId="2" applyFont="1" applyBorder="1" applyProtection="1">
      <alignment vertical="center"/>
    </xf>
    <xf numFmtId="0" fontId="11" fillId="0" borderId="3" xfId="2" applyFont="1" applyBorder="1" applyAlignment="1" applyProtection="1">
      <alignment horizontal="left" vertical="center"/>
    </xf>
    <xf numFmtId="0" fontId="11" fillId="0" borderId="5" xfId="2" applyFont="1" applyBorder="1" applyAlignment="1" applyProtection="1">
      <alignment horizontal="left" vertical="center"/>
    </xf>
    <xf numFmtId="0" fontId="11" fillId="0" borderId="7" xfId="2" applyFont="1" applyBorder="1" applyProtection="1">
      <alignment vertical="center"/>
    </xf>
    <xf numFmtId="0" fontId="11" fillId="0" borderId="55" xfId="2" applyFont="1" applyBorder="1" applyProtection="1">
      <alignment vertical="center"/>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14" xfId="2" applyFont="1" applyBorder="1" applyAlignment="1" applyProtection="1">
      <alignment horizontal="left" vertical="center"/>
    </xf>
    <xf numFmtId="0" fontId="11" fillId="0" borderId="63" xfId="12" applyFont="1" applyBorder="1" applyAlignment="1" applyProtection="1">
      <alignment horizontal="center" vertical="top" textRotation="255"/>
    </xf>
    <xf numFmtId="0" fontId="11" fillId="0" borderId="51" xfId="2" applyFont="1" applyBorder="1" applyAlignment="1" applyProtection="1">
      <alignment horizontal="center" vertical="top" textRotation="255"/>
    </xf>
    <xf numFmtId="0" fontId="11" fillId="0" borderId="59" xfId="12" applyFont="1" applyBorder="1" applyAlignment="1" applyProtection="1">
      <alignment horizontal="center" vertical="top" textRotation="255"/>
    </xf>
    <xf numFmtId="0" fontId="11" fillId="0" borderId="62" xfId="2" applyFont="1" applyBorder="1" applyAlignment="1" applyProtection="1">
      <alignment horizontal="center" vertical="top" textRotation="255"/>
    </xf>
    <xf numFmtId="0" fontId="11" fillId="0" borderId="8" xfId="2" applyFont="1" applyBorder="1" applyAlignment="1" applyProtection="1">
      <alignment horizontal="left" vertical="center" wrapText="1"/>
    </xf>
    <xf numFmtId="0" fontId="11" fillId="0" borderId="9" xfId="2" applyFont="1" applyBorder="1" applyAlignment="1" applyProtection="1">
      <alignment horizontal="left" vertical="center" wrapText="1"/>
    </xf>
    <xf numFmtId="0" fontId="11" fillId="0" borderId="10" xfId="2" applyFont="1" applyBorder="1" applyAlignment="1" applyProtection="1">
      <alignment horizontal="left" vertical="center" wrapText="1"/>
    </xf>
    <xf numFmtId="0" fontId="11" fillId="0" borderId="0" xfId="12" applyFont="1" applyAlignment="1" applyProtection="1">
      <alignment horizontal="center" vertical="top" textRotation="255"/>
    </xf>
    <xf numFmtId="0" fontId="11" fillId="0" borderId="53" xfId="2" applyFont="1" applyBorder="1" applyProtection="1">
      <alignment vertical="center"/>
    </xf>
    <xf numFmtId="0" fontId="11" fillId="0" borderId="59" xfId="2" applyFont="1" applyBorder="1" applyProtection="1">
      <alignment vertical="center"/>
    </xf>
    <xf numFmtId="0" fontId="11" fillId="0" borderId="18" xfId="12" applyFont="1" applyBorder="1" applyAlignment="1" applyProtection="1">
      <alignment horizontal="center" vertical="top" textRotation="255"/>
    </xf>
    <xf numFmtId="0" fontId="11" fillId="0" borderId="61" xfId="2" applyFont="1" applyBorder="1" applyProtection="1">
      <alignment vertical="center"/>
    </xf>
    <xf numFmtId="0" fontId="11" fillId="0" borderId="2" xfId="0" applyFont="1" applyBorder="1" applyAlignment="1" applyProtection="1">
      <alignment horizontal="left" vertical="center" wrapText="1"/>
    </xf>
    <xf numFmtId="0" fontId="11" fillId="0" borderId="30" xfId="2" applyFont="1" applyBorder="1" applyProtection="1">
      <alignment vertical="center"/>
    </xf>
    <xf numFmtId="0" fontId="11" fillId="0" borderId="1"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7" xfId="2" applyFont="1" applyBorder="1" applyAlignment="1" applyProtection="1">
      <alignment horizontal="left" vertical="center"/>
    </xf>
    <xf numFmtId="0" fontId="11" fillId="0" borderId="0" xfId="0" applyFont="1" applyAlignment="1" applyProtection="1">
      <alignment horizontal="center" vertical="top" textRotation="255" wrapText="1"/>
    </xf>
    <xf numFmtId="0" fontId="11" fillId="0" borderId="26" xfId="1" applyFont="1" applyBorder="1" applyProtection="1">
      <alignment vertical="center"/>
    </xf>
    <xf numFmtId="0" fontId="11" fillId="0" borderId="18" xfId="0" applyFont="1" applyBorder="1" applyAlignment="1" applyProtection="1">
      <alignment horizontal="center" vertical="top" textRotation="255" wrapText="1"/>
    </xf>
    <xf numFmtId="180" fontId="16" fillId="0" borderId="21" xfId="0" applyNumberFormat="1" applyFont="1" applyBorder="1" applyAlignment="1" applyProtection="1">
      <alignment horizontal="left" vertical="top" wrapText="1"/>
    </xf>
    <xf numFmtId="0" fontId="18" fillId="0" borderId="0" xfId="2" applyFont="1" applyProtection="1">
      <alignment vertical="center"/>
    </xf>
    <xf numFmtId="0" fontId="11" fillId="0" borderId="47" xfId="2" applyFont="1" applyBorder="1" applyProtection="1">
      <alignment vertical="center"/>
    </xf>
    <xf numFmtId="0" fontId="11" fillId="0" borderId="17" xfId="0" applyFont="1" applyBorder="1" applyAlignment="1" applyProtection="1">
      <alignment horizontal="left" vertical="center"/>
    </xf>
    <xf numFmtId="0" fontId="11" fillId="0" borderId="2" xfId="0" applyFont="1" applyBorder="1" applyAlignment="1" applyProtection="1">
      <alignment horizontal="center" vertical="center"/>
    </xf>
    <xf numFmtId="0" fontId="11" fillId="0" borderId="33" xfId="0" applyFont="1" applyBorder="1" applyAlignment="1" applyProtection="1">
      <alignment horizontal="center" vertical="center"/>
    </xf>
    <xf numFmtId="180" fontId="11" fillId="0" borderId="24" xfId="0" applyNumberFormat="1" applyFont="1" applyBorder="1" applyAlignment="1" applyProtection="1">
      <alignment horizontal="center" vertical="center" textRotation="255"/>
    </xf>
    <xf numFmtId="180" fontId="11" fillId="0" borderId="22" xfId="0" applyNumberFormat="1" applyFont="1" applyBorder="1" applyAlignment="1" applyProtection="1">
      <alignment horizontal="center" vertical="center" textRotation="255"/>
    </xf>
    <xf numFmtId="0" fontId="17" fillId="0" borderId="18" xfId="0" applyFont="1" applyBorder="1" applyProtection="1">
      <alignment vertical="center"/>
    </xf>
    <xf numFmtId="0" fontId="16"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Protection="1">
      <alignment vertical="center"/>
    </xf>
    <xf numFmtId="0" fontId="11" fillId="0" borderId="17" xfId="2" applyFont="1" applyBorder="1" applyProtection="1">
      <alignment vertical="center"/>
    </xf>
    <xf numFmtId="0" fontId="11" fillId="0" borderId="1" xfId="2" applyFont="1" applyBorder="1" applyAlignment="1" applyProtection="1">
      <alignment horizontal="left" vertical="center" wrapText="1"/>
    </xf>
    <xf numFmtId="0" fontId="11" fillId="0" borderId="33" xfId="2" applyFont="1" applyBorder="1" applyAlignment="1" applyProtection="1">
      <alignment horizontal="left" vertical="center" wrapText="1"/>
    </xf>
    <xf numFmtId="0" fontId="11" fillId="0" borderId="4" xfId="0" applyFont="1" applyBorder="1" applyAlignment="1" applyProtection="1">
      <alignment horizontal="left" vertical="center"/>
    </xf>
    <xf numFmtId="0" fontId="11" fillId="0" borderId="4" xfId="2" applyFont="1" applyBorder="1" applyProtection="1">
      <alignment vertical="center"/>
    </xf>
    <xf numFmtId="0" fontId="11" fillId="0" borderId="5" xfId="2" applyFont="1" applyBorder="1" applyProtection="1">
      <alignment vertical="center"/>
    </xf>
    <xf numFmtId="0" fontId="11" fillId="0" borderId="39" xfId="2" applyFont="1" applyBorder="1" applyProtection="1">
      <alignment vertical="center"/>
    </xf>
    <xf numFmtId="0" fontId="11" fillId="0" borderId="9" xfId="0" applyFont="1" applyBorder="1" applyAlignment="1" applyProtection="1">
      <alignment horizontal="left" vertical="center"/>
    </xf>
    <xf numFmtId="0" fontId="11" fillId="0" borderId="9" xfId="2" applyFont="1" applyBorder="1" applyProtection="1">
      <alignment vertical="center"/>
    </xf>
    <xf numFmtId="0" fontId="11" fillId="0" borderId="16" xfId="2" applyFont="1" applyBorder="1" applyProtection="1">
      <alignment vertical="center"/>
    </xf>
    <xf numFmtId="0" fontId="11" fillId="0" borderId="66" xfId="2" applyFont="1" applyBorder="1" applyProtection="1">
      <alignment vertical="center"/>
    </xf>
    <xf numFmtId="0" fontId="11" fillId="0" borderId="67" xfId="2" applyFont="1" applyBorder="1" applyProtection="1">
      <alignment vertical="center"/>
    </xf>
    <xf numFmtId="0" fontId="11" fillId="0" borderId="39" xfId="0" applyFont="1" applyBorder="1" applyAlignment="1" applyProtection="1">
      <alignment horizontal="center" vertical="center" textRotation="255"/>
    </xf>
    <xf numFmtId="0" fontId="11" fillId="0" borderId="8" xfId="0" applyFont="1" applyBorder="1" applyProtection="1">
      <alignment vertical="center"/>
    </xf>
    <xf numFmtId="0" fontId="11" fillId="0" borderId="9" xfId="0" applyFont="1" applyBorder="1" applyProtection="1">
      <alignment vertical="center"/>
    </xf>
    <xf numFmtId="0" fontId="11" fillId="0" borderId="24" xfId="0" applyFont="1" applyBorder="1" applyAlignment="1" applyProtection="1">
      <alignment horizontal="center" vertical="center" textRotation="255"/>
    </xf>
    <xf numFmtId="0" fontId="22" fillId="0" borderId="8" xfId="0" applyFont="1" applyBorder="1" applyProtection="1">
      <alignment vertical="center"/>
    </xf>
    <xf numFmtId="0" fontId="22" fillId="0" borderId="9" xfId="0" applyFont="1" applyBorder="1" applyProtection="1">
      <alignment vertical="center"/>
    </xf>
    <xf numFmtId="0" fontId="11" fillId="0" borderId="34" xfId="0" applyFont="1" applyBorder="1" applyProtection="1">
      <alignment vertical="center"/>
    </xf>
    <xf numFmtId="0" fontId="11" fillId="0" borderId="35" xfId="0" applyFont="1" applyBorder="1" applyProtection="1">
      <alignment vertical="center"/>
    </xf>
    <xf numFmtId="0" fontId="11" fillId="0" borderId="22" xfId="0" applyFont="1" applyBorder="1" applyAlignment="1" applyProtection="1">
      <alignment horizontal="center" vertical="center" textRotation="255"/>
    </xf>
    <xf numFmtId="0" fontId="22" fillId="0" borderId="12" xfId="0" applyFont="1" applyBorder="1" applyProtection="1">
      <alignment vertical="center"/>
    </xf>
    <xf numFmtId="0" fontId="22" fillId="0" borderId="13" xfId="0" applyFont="1" applyBorder="1" applyProtection="1">
      <alignment vertical="center"/>
    </xf>
    <xf numFmtId="0" fontId="11" fillId="0" borderId="13" xfId="2" applyFont="1" applyBorder="1" applyProtection="1">
      <alignment vertical="center"/>
    </xf>
    <xf numFmtId="180" fontId="11" fillId="0" borderId="0" xfId="0" applyNumberFormat="1" applyFont="1" applyAlignment="1" applyProtection="1">
      <alignment horizontal="right" vertical="top"/>
    </xf>
    <xf numFmtId="0" fontId="11" fillId="0" borderId="19" xfId="2" applyFont="1" applyBorder="1" applyProtection="1">
      <alignment vertical="center"/>
    </xf>
    <xf numFmtId="49" fontId="15" fillId="0" borderId="21" xfId="0" applyNumberFormat="1" applyFont="1" applyBorder="1" applyAlignment="1" applyProtection="1">
      <alignment horizontal="left" vertical="center" indent="1"/>
    </xf>
    <xf numFmtId="38" fontId="11" fillId="0" borderId="0" xfId="2" applyNumberFormat="1" applyFont="1" applyProtection="1">
      <alignment vertical="center"/>
    </xf>
    <xf numFmtId="49" fontId="15" fillId="0" borderId="0" xfId="0" applyNumberFormat="1" applyFont="1" applyProtection="1">
      <alignment vertical="center"/>
    </xf>
    <xf numFmtId="38" fontId="11" fillId="0" borderId="21" xfId="0" applyNumberFormat="1" applyFont="1" applyBorder="1" applyProtection="1">
      <alignment vertical="center"/>
    </xf>
    <xf numFmtId="0" fontId="11" fillId="0" borderId="23" xfId="2" applyFont="1" applyBorder="1" applyProtection="1">
      <alignment vertical="center"/>
    </xf>
    <xf numFmtId="0" fontId="24" fillId="0" borderId="24" xfId="0" applyFont="1" applyBorder="1" applyProtection="1">
      <alignment vertical="center"/>
    </xf>
    <xf numFmtId="0" fontId="17" fillId="0" borderId="0" xfId="0" applyFont="1" applyAlignment="1" applyProtection="1">
      <alignment horizontal="left" vertical="center"/>
    </xf>
    <xf numFmtId="0" fontId="11" fillId="0" borderId="25" xfId="0" applyFont="1" applyBorder="1" applyProtection="1">
      <alignment vertical="center"/>
    </xf>
    <xf numFmtId="49" fontId="11" fillId="0" borderId="30" xfId="0" applyNumberFormat="1" applyFont="1" applyBorder="1" applyAlignment="1" applyProtection="1">
      <alignment horizontal="left" vertical="center"/>
    </xf>
    <xf numFmtId="49" fontId="11" fillId="0" borderId="30" xfId="0" applyNumberFormat="1" applyFont="1" applyBorder="1" applyAlignment="1" applyProtection="1">
      <alignment horizontal="left" vertical="center" wrapText="1"/>
    </xf>
    <xf numFmtId="49" fontId="11" fillId="0" borderId="1" xfId="0" applyNumberFormat="1" applyFont="1" applyBorder="1" applyAlignment="1" applyProtection="1">
      <alignment horizontal="left" vertical="center" wrapText="1"/>
    </xf>
    <xf numFmtId="49" fontId="11" fillId="0" borderId="1" xfId="0" applyNumberFormat="1" applyFont="1" applyBorder="1" applyAlignment="1" applyProtection="1">
      <alignment horizontal="left" vertical="center" wrapText="1"/>
    </xf>
    <xf numFmtId="0" fontId="11" fillId="0" borderId="30" xfId="0" applyFont="1" applyBorder="1" applyAlignment="1" applyProtection="1">
      <alignment horizontal="left" vertical="center"/>
    </xf>
    <xf numFmtId="38" fontId="11" fillId="0" borderId="30" xfId="0" applyNumberFormat="1" applyFont="1" applyBorder="1" applyAlignment="1" applyProtection="1">
      <alignment horizontal="center" vertical="center" wrapText="1"/>
    </xf>
    <xf numFmtId="38" fontId="11" fillId="0" borderId="30" xfId="0" applyNumberFormat="1" applyFont="1" applyBorder="1" applyAlignment="1" applyProtection="1">
      <alignment horizontal="left" vertical="center" wrapText="1"/>
    </xf>
    <xf numFmtId="38" fontId="11" fillId="0" borderId="36" xfId="0" applyNumberFormat="1" applyFont="1" applyBorder="1" applyAlignment="1" applyProtection="1">
      <alignment horizontal="left" vertical="center" wrapText="1"/>
    </xf>
    <xf numFmtId="180" fontId="11" fillId="0" borderId="15" xfId="0" applyNumberFormat="1" applyFont="1" applyBorder="1" applyProtection="1">
      <alignment vertical="center"/>
    </xf>
    <xf numFmtId="180" fontId="11" fillId="0" borderId="16" xfId="0" applyNumberFormat="1" applyFont="1" applyBorder="1" applyProtection="1">
      <alignment vertical="center"/>
    </xf>
    <xf numFmtId="180" fontId="11" fillId="0" borderId="38" xfId="0" applyNumberFormat="1" applyFont="1" applyBorder="1" applyProtection="1">
      <alignment vertical="center"/>
    </xf>
    <xf numFmtId="0" fontId="18" fillId="0" borderId="0" xfId="0" applyFont="1" applyAlignment="1" applyProtection="1">
      <alignment horizontal="right" vertical="top"/>
    </xf>
    <xf numFmtId="0" fontId="11" fillId="4" borderId="0" xfId="0" applyFont="1" applyFill="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63" xfId="0" applyFont="1" applyBorder="1" applyAlignment="1" applyProtection="1">
      <alignment vertical="center"/>
    </xf>
    <xf numFmtId="0" fontId="11" fillId="0" borderId="22" xfId="0" applyFont="1" applyBorder="1" applyAlignment="1" applyProtection="1">
      <alignment vertical="center"/>
    </xf>
    <xf numFmtId="0" fontId="11" fillId="0" borderId="18" xfId="0" applyFont="1" applyBorder="1" applyAlignment="1" applyProtection="1">
      <alignment vertical="center"/>
    </xf>
    <xf numFmtId="0" fontId="11" fillId="0" borderId="18" xfId="0" applyNumberFormat="1" applyFont="1" applyBorder="1" applyAlignment="1" applyProtection="1">
      <alignment vertical="center"/>
    </xf>
    <xf numFmtId="0" fontId="11" fillId="0" borderId="61" xfId="0" applyFont="1" applyBorder="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403"/>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25" style="181" hidden="1" customWidth="1"/>
    <col min="2" max="3" width="1.625" style="181" customWidth="1"/>
    <col min="4" max="8" width="5.625" style="181" customWidth="1"/>
    <col min="9" max="9" width="1.625" style="181" customWidth="1"/>
    <col min="10" max="10" width="8.625" style="181" customWidth="1"/>
    <col min="11" max="11" width="6.875" style="181" customWidth="1"/>
    <col min="12" max="12" width="6.125" style="181" customWidth="1"/>
    <col min="13" max="13" width="7.5" style="181" customWidth="1"/>
    <col min="14" max="14" width="11.5" style="181" customWidth="1"/>
    <col min="15" max="15" width="12.125" style="181" customWidth="1"/>
    <col min="16" max="16" width="8.625" style="181" customWidth="1"/>
    <col min="17" max="17" width="12.125" style="181" customWidth="1"/>
    <col min="18" max="18" width="8.625" style="181" customWidth="1"/>
    <col min="19" max="19" width="12.125" style="181" customWidth="1"/>
    <col min="20" max="20" width="8.625" style="181" customWidth="1"/>
    <col min="21" max="21" width="3.625" style="181" customWidth="1"/>
    <col min="22" max="22" width="1.625" style="181" customWidth="1"/>
    <col min="23" max="25" width="4.375" style="181" customWidth="1"/>
    <col min="26" max="26" width="2.625" style="181" customWidth="1"/>
    <col min="27" max="27" width="3.625" style="181" customWidth="1"/>
    <col min="28" max="16384" width="9" style="181"/>
  </cols>
  <sheetData>
    <row r="1" spans="1:27" ht="30" customHeight="1" x14ac:dyDescent="0.15">
      <c r="A1" s="561" t="s">
        <v>259</v>
      </c>
      <c r="B1" s="177"/>
      <c r="C1" s="178" t="s">
        <v>122</v>
      </c>
      <c r="D1" s="178"/>
      <c r="E1" s="178"/>
      <c r="F1" s="178"/>
      <c r="G1" s="178"/>
      <c r="H1" s="178"/>
      <c r="I1" s="178"/>
      <c r="J1" s="178"/>
      <c r="K1" s="178"/>
      <c r="L1" s="178"/>
      <c r="M1" s="178"/>
      <c r="N1" s="178"/>
      <c r="O1" s="178"/>
      <c r="P1" s="178"/>
      <c r="Q1" s="178"/>
      <c r="R1" s="178"/>
      <c r="S1" s="178"/>
      <c r="T1" s="178"/>
      <c r="U1" s="178"/>
      <c r="V1" s="178"/>
      <c r="W1" s="560" t="s">
        <v>328</v>
      </c>
      <c r="X1" s="179"/>
      <c r="Y1" s="179"/>
      <c r="Z1" s="179"/>
      <c r="AA1" s="180"/>
    </row>
    <row r="2" spans="1:27" ht="15.75" hidden="1" customHeight="1" x14ac:dyDescent="0.15">
      <c r="A2" s="561" t="s">
        <v>11</v>
      </c>
      <c r="B2" s="177"/>
      <c r="C2" s="182"/>
      <c r="D2" s="182"/>
      <c r="AA2" s="180"/>
    </row>
    <row r="3" spans="1:27" ht="30" customHeight="1" x14ac:dyDescent="0.15">
      <c r="A3" s="562" t="s">
        <v>329</v>
      </c>
      <c r="B3" s="183"/>
      <c r="C3" s="181" t="s">
        <v>123</v>
      </c>
      <c r="AA3" s="180"/>
    </row>
    <row r="4" spans="1:27" ht="5.25" customHeight="1" x14ac:dyDescent="0.15">
      <c r="A4" s="183"/>
      <c r="B4" s="183"/>
      <c r="C4" s="184"/>
      <c r="D4" s="185"/>
      <c r="E4" s="185"/>
      <c r="F4" s="185"/>
      <c r="G4" s="185"/>
      <c r="H4" s="185"/>
      <c r="I4" s="185"/>
      <c r="J4" s="185"/>
      <c r="K4" s="185"/>
      <c r="L4" s="185"/>
      <c r="M4" s="185"/>
      <c r="N4" s="185"/>
      <c r="O4" s="185"/>
      <c r="P4" s="185"/>
      <c r="Q4" s="185"/>
      <c r="R4" s="185"/>
      <c r="S4" s="185"/>
      <c r="T4" s="185"/>
      <c r="U4" s="185"/>
      <c r="V4" s="185"/>
      <c r="W4" s="185"/>
      <c r="X4" s="185"/>
      <c r="Y4" s="185"/>
      <c r="Z4" s="186"/>
    </row>
    <row r="5" spans="1:27" ht="15" customHeight="1" x14ac:dyDescent="0.15">
      <c r="A5" s="183"/>
      <c r="B5" s="183"/>
      <c r="C5" s="187" t="s">
        <v>119</v>
      </c>
      <c r="D5" s="188"/>
      <c r="E5" s="188"/>
      <c r="F5" s="188"/>
      <c r="G5" s="188"/>
      <c r="H5" s="188"/>
      <c r="I5" s="188"/>
      <c r="J5" s="188"/>
      <c r="K5" s="188"/>
      <c r="L5" s="188"/>
      <c r="M5" s="188"/>
      <c r="N5" s="188"/>
      <c r="O5" s="188"/>
      <c r="P5" s="188"/>
      <c r="Q5" s="188"/>
      <c r="R5" s="188"/>
      <c r="S5" s="188"/>
      <c r="T5" s="188"/>
      <c r="U5" s="188"/>
      <c r="V5" s="188"/>
      <c r="W5" s="188"/>
      <c r="X5" s="188"/>
      <c r="Y5" s="188"/>
      <c r="Z5" s="189"/>
    </row>
    <row r="6" spans="1:27" ht="15" customHeight="1" x14ac:dyDescent="0.15">
      <c r="A6" s="183"/>
      <c r="B6" s="183"/>
      <c r="C6" s="187" t="s">
        <v>0</v>
      </c>
      <c r="D6" s="188"/>
      <c r="E6" s="188"/>
      <c r="F6" s="188"/>
      <c r="G6" s="188"/>
      <c r="H6" s="188"/>
      <c r="I6" s="188"/>
      <c r="J6" s="188"/>
      <c r="K6" s="188"/>
      <c r="L6" s="188"/>
      <c r="M6" s="188"/>
      <c r="N6" s="188"/>
      <c r="O6" s="188"/>
      <c r="P6" s="188"/>
      <c r="Q6" s="188"/>
      <c r="R6" s="188"/>
      <c r="S6" s="188"/>
      <c r="T6" s="188"/>
      <c r="U6" s="188"/>
      <c r="V6" s="188"/>
      <c r="W6" s="188"/>
      <c r="X6" s="188"/>
      <c r="Y6" s="188"/>
      <c r="Z6" s="189"/>
    </row>
    <row r="7" spans="1:27" ht="15" customHeight="1" x14ac:dyDescent="0.15">
      <c r="A7" s="183"/>
      <c r="B7" s="183"/>
      <c r="C7" s="187" t="s">
        <v>1</v>
      </c>
      <c r="D7" s="188"/>
      <c r="E7" s="188"/>
      <c r="F7" s="188"/>
      <c r="G7" s="188"/>
      <c r="H7" s="188"/>
      <c r="I7" s="188"/>
      <c r="J7" s="188"/>
      <c r="K7" s="188"/>
      <c r="L7" s="188"/>
      <c r="M7" s="188"/>
      <c r="N7" s="188"/>
      <c r="O7" s="188"/>
      <c r="P7" s="188"/>
      <c r="Q7" s="188"/>
      <c r="R7" s="188"/>
      <c r="S7" s="188"/>
      <c r="T7" s="188"/>
      <c r="U7" s="188"/>
      <c r="V7" s="188"/>
      <c r="W7" s="188"/>
      <c r="X7" s="188"/>
      <c r="Y7" s="188"/>
      <c r="Z7" s="189"/>
    </row>
    <row r="8" spans="1:27" ht="13.5" hidden="1" x14ac:dyDescent="0.15">
      <c r="A8" s="183"/>
      <c r="B8" s="183"/>
      <c r="C8" s="187"/>
      <c r="D8" s="188"/>
      <c r="E8" s="188"/>
      <c r="F8" s="188"/>
      <c r="G8" s="188"/>
      <c r="H8" s="188"/>
      <c r="I8" s="188"/>
      <c r="J8" s="188"/>
      <c r="K8" s="188"/>
      <c r="L8" s="188"/>
      <c r="M8" s="188"/>
      <c r="N8" s="188"/>
      <c r="O8" s="188"/>
      <c r="P8" s="188"/>
      <c r="Q8" s="188"/>
      <c r="R8" s="188"/>
      <c r="S8" s="188"/>
      <c r="T8" s="188"/>
      <c r="U8" s="188"/>
      <c r="V8" s="188"/>
      <c r="W8" s="188"/>
      <c r="X8" s="188"/>
      <c r="Y8" s="188"/>
      <c r="Z8" s="189"/>
    </row>
    <row r="9" spans="1:27" ht="5.25" customHeight="1" x14ac:dyDescent="0.15">
      <c r="A9" s="183"/>
      <c r="B9" s="183"/>
      <c r="C9" s="190"/>
      <c r="D9" s="191"/>
      <c r="E9" s="191"/>
      <c r="F9" s="191"/>
      <c r="G9" s="191"/>
      <c r="H9" s="191"/>
      <c r="I9" s="191"/>
      <c r="J9" s="191"/>
      <c r="K9" s="191"/>
      <c r="L9" s="191"/>
      <c r="M9" s="191"/>
      <c r="N9" s="191"/>
      <c r="O9" s="191"/>
      <c r="P9" s="191"/>
      <c r="Q9" s="191"/>
      <c r="R9" s="191"/>
      <c r="S9" s="191"/>
      <c r="T9" s="191"/>
      <c r="U9" s="191"/>
      <c r="V9" s="191"/>
      <c r="W9" s="191"/>
      <c r="X9" s="191"/>
      <c r="Y9" s="191"/>
      <c r="Z9" s="192"/>
    </row>
    <row r="10" spans="1:27" ht="30" customHeight="1" x14ac:dyDescent="0.15">
      <c r="A10" s="183"/>
      <c r="B10" s="183"/>
    </row>
    <row r="11" spans="1:27" ht="15.75" hidden="1" customHeight="1" x14ac:dyDescent="0.15">
      <c r="A11" s="183"/>
      <c r="B11" s="183"/>
    </row>
    <row r="12" spans="1:27" ht="15.75" hidden="1" customHeight="1" x14ac:dyDescent="0.15">
      <c r="A12" s="183"/>
      <c r="B12" s="183"/>
    </row>
    <row r="13" spans="1:27" ht="20.100000000000001" customHeight="1" x14ac:dyDescent="0.15">
      <c r="A13" s="183"/>
      <c r="B13" s="183"/>
      <c r="C13" s="193" t="s">
        <v>83</v>
      </c>
      <c r="D13" s="194"/>
      <c r="E13" s="194"/>
      <c r="F13" s="194"/>
      <c r="G13" s="194"/>
      <c r="H13" s="195"/>
    </row>
    <row r="14" spans="1:27" ht="15" customHeight="1" x14ac:dyDescent="0.15">
      <c r="A14" s="183"/>
      <c r="B14" s="183"/>
      <c r="C14" s="196"/>
      <c r="D14" s="197"/>
      <c r="E14" s="197"/>
      <c r="F14" s="197"/>
      <c r="G14" s="197"/>
      <c r="H14" s="197"/>
      <c r="I14" s="198"/>
      <c r="J14" s="198"/>
      <c r="K14" s="198"/>
      <c r="L14" s="198"/>
      <c r="M14" s="198"/>
      <c r="N14" s="198"/>
      <c r="O14" s="198"/>
      <c r="P14" s="198"/>
      <c r="Q14" s="198"/>
      <c r="R14" s="198"/>
      <c r="S14" s="198"/>
      <c r="T14" s="198"/>
      <c r="U14" s="198"/>
      <c r="V14" s="198"/>
      <c r="W14" s="198"/>
      <c r="X14" s="198"/>
      <c r="Y14" s="198"/>
      <c r="Z14" s="199"/>
    </row>
    <row r="15" spans="1:27" ht="15.75" hidden="1" customHeight="1" x14ac:dyDescent="0.15">
      <c r="A15" s="183"/>
      <c r="B15" s="183"/>
      <c r="C15" s="200"/>
      <c r="D15" s="201"/>
      <c r="E15" s="202"/>
      <c r="F15" s="202"/>
      <c r="G15" s="202"/>
      <c r="H15" s="202"/>
      <c r="I15" s="203"/>
      <c r="J15" s="204"/>
      <c r="K15" s="204"/>
      <c r="L15" s="204"/>
      <c r="M15" s="204"/>
      <c r="N15" s="204"/>
      <c r="O15" s="204"/>
      <c r="P15" s="204"/>
      <c r="Q15" s="204"/>
      <c r="R15" s="204"/>
      <c r="S15" s="204"/>
      <c r="T15" s="204"/>
      <c r="U15" s="204"/>
      <c r="V15" s="204"/>
      <c r="W15" s="204"/>
      <c r="X15" s="204"/>
      <c r="Y15" s="204"/>
      <c r="Z15" s="205"/>
    </row>
    <row r="16" spans="1:27" ht="15.75" hidden="1" customHeight="1" x14ac:dyDescent="0.15">
      <c r="A16" s="183"/>
      <c r="B16" s="183"/>
      <c r="C16" s="200"/>
      <c r="D16" s="201"/>
      <c r="E16" s="206"/>
      <c r="F16" s="206"/>
      <c r="G16" s="206"/>
      <c r="H16" s="206"/>
      <c r="I16" s="203"/>
      <c r="J16" s="207"/>
      <c r="K16" s="207"/>
      <c r="L16" s="207"/>
      <c r="M16" s="207"/>
      <c r="N16" s="207"/>
      <c r="O16" s="207"/>
      <c r="P16" s="207"/>
      <c r="Q16" s="207"/>
      <c r="R16" s="207"/>
      <c r="S16" s="207"/>
      <c r="T16" s="207"/>
      <c r="U16" s="207"/>
      <c r="V16" s="207"/>
      <c r="W16" s="207"/>
      <c r="X16" s="207"/>
      <c r="Y16" s="207"/>
      <c r="Z16" s="205"/>
    </row>
    <row r="17" spans="1:26" ht="15.75" hidden="1" customHeight="1" x14ac:dyDescent="0.15">
      <c r="A17" s="183"/>
      <c r="B17" s="183"/>
      <c r="C17" s="200"/>
      <c r="D17" s="201"/>
      <c r="E17" s="206"/>
      <c r="F17" s="206"/>
      <c r="G17" s="206"/>
      <c r="H17" s="206"/>
      <c r="I17" s="203"/>
      <c r="J17" s="207"/>
      <c r="K17" s="207"/>
      <c r="L17" s="207"/>
      <c r="M17" s="207"/>
      <c r="N17" s="207"/>
      <c r="O17" s="207"/>
      <c r="P17" s="207"/>
      <c r="Q17" s="207"/>
      <c r="R17" s="207"/>
      <c r="S17" s="207"/>
      <c r="T17" s="207"/>
      <c r="U17" s="207"/>
      <c r="V17" s="207"/>
      <c r="W17" s="207"/>
      <c r="X17" s="207"/>
      <c r="Y17" s="207"/>
      <c r="Z17" s="205"/>
    </row>
    <row r="18" spans="1:26" ht="15.75" hidden="1" customHeight="1" x14ac:dyDescent="0.15">
      <c r="A18" s="183"/>
      <c r="B18" s="183"/>
      <c r="C18" s="200"/>
      <c r="D18" s="201"/>
      <c r="E18" s="206"/>
      <c r="F18" s="206"/>
      <c r="G18" s="206"/>
      <c r="H18" s="206"/>
      <c r="I18" s="203"/>
      <c r="J18" s="207"/>
      <c r="K18" s="207"/>
      <c r="L18" s="207"/>
      <c r="M18" s="207"/>
      <c r="N18" s="207"/>
      <c r="O18" s="207"/>
      <c r="P18" s="207"/>
      <c r="Q18" s="207"/>
      <c r="R18" s="207"/>
      <c r="S18" s="207"/>
      <c r="T18" s="207"/>
      <c r="U18" s="207"/>
      <c r="V18" s="207"/>
      <c r="W18" s="207"/>
      <c r="X18" s="207"/>
      <c r="Y18" s="207"/>
      <c r="Z18" s="205"/>
    </row>
    <row r="19" spans="1:26" ht="15.75" hidden="1" customHeight="1" x14ac:dyDescent="0.15">
      <c r="A19" s="183"/>
      <c r="B19" s="183"/>
      <c r="C19" s="200"/>
      <c r="D19" s="201"/>
      <c r="E19" s="206"/>
      <c r="F19" s="206"/>
      <c r="G19" s="206"/>
      <c r="H19" s="206"/>
      <c r="I19" s="203"/>
      <c r="J19" s="207"/>
      <c r="K19" s="207"/>
      <c r="L19" s="207"/>
      <c r="M19" s="207"/>
      <c r="N19" s="207"/>
      <c r="O19" s="207"/>
      <c r="P19" s="207"/>
      <c r="Q19" s="207"/>
      <c r="R19" s="207"/>
      <c r="S19" s="207"/>
      <c r="T19" s="207"/>
      <c r="U19" s="207"/>
      <c r="V19" s="207"/>
      <c r="W19" s="207"/>
      <c r="X19" s="207"/>
      <c r="Y19" s="207"/>
      <c r="Z19" s="205"/>
    </row>
    <row r="20" spans="1:26" ht="20.100000000000001" customHeight="1" x14ac:dyDescent="0.15">
      <c r="A20" s="183">
        <f>IFERROR(IF(TRIM($I20)="",1001,0),3)</f>
        <v>1001</v>
      </c>
      <c r="B20" s="183"/>
      <c r="C20" s="200"/>
      <c r="D20" s="201">
        <v>1</v>
      </c>
      <c r="E20" s="181" t="s">
        <v>53</v>
      </c>
      <c r="I20" s="101"/>
      <c r="J20" s="102"/>
      <c r="K20" s="102"/>
      <c r="L20" s="102"/>
      <c r="M20" s="102"/>
      <c r="N20" s="206"/>
      <c r="O20" s="206"/>
      <c r="P20" s="206"/>
      <c r="Q20" s="206"/>
      <c r="R20" s="206"/>
      <c r="S20" s="206"/>
      <c r="T20" s="206"/>
      <c r="U20" s="206"/>
      <c r="V20" s="206"/>
      <c r="W20" s="206"/>
      <c r="X20" s="206"/>
      <c r="Y20" s="206"/>
      <c r="Z20" s="205"/>
    </row>
    <row r="21" spans="1:26" ht="20.100000000000001" customHeight="1" x14ac:dyDescent="0.15">
      <c r="A21" s="183"/>
      <c r="B21" s="183"/>
      <c r="C21" s="200"/>
      <c r="D21" s="201"/>
      <c r="E21" s="206"/>
      <c r="F21" s="206"/>
      <c r="G21" s="206"/>
      <c r="H21" s="206"/>
      <c r="I21" s="203"/>
      <c r="J21" s="208" t="s">
        <v>114</v>
      </c>
      <c r="K21" s="207"/>
      <c r="L21" s="207"/>
      <c r="M21" s="207"/>
      <c r="N21" s="207"/>
      <c r="O21" s="207"/>
      <c r="P21" s="207"/>
      <c r="Q21" s="207"/>
      <c r="R21" s="207"/>
      <c r="S21" s="207"/>
      <c r="T21" s="207"/>
      <c r="U21" s="207"/>
      <c r="V21" s="207"/>
      <c r="W21" s="207"/>
      <c r="X21" s="207"/>
      <c r="Y21" s="207"/>
      <c r="Z21" s="205"/>
    </row>
    <row r="22" spans="1:26" ht="20.100000000000001" customHeight="1" x14ac:dyDescent="0.15">
      <c r="A22" s="183">
        <f>IFERROR(IF(AND(TRIM($I22)&lt;&gt;"", OR(ISERROR(FIND("@"&amp;LEFT($I22,3)&amp;"@", 都道府県3))=FALSE, ISERROR(FIND("@"&amp;LEFT($I22,4)&amp;"@",都道府県4))=FALSE))=FALSE,1001,0),3)</f>
        <v>1001</v>
      </c>
      <c r="B22" s="183"/>
      <c r="C22" s="200"/>
      <c r="D22" s="201">
        <v>2</v>
      </c>
      <c r="E22" s="181" t="s">
        <v>54</v>
      </c>
      <c r="I22" s="103"/>
      <c r="J22" s="103"/>
      <c r="K22" s="103"/>
      <c r="L22" s="103"/>
      <c r="M22" s="103"/>
      <c r="N22" s="103"/>
      <c r="O22" s="103"/>
      <c r="P22" s="103"/>
      <c r="Q22" s="104"/>
      <c r="R22" s="103"/>
      <c r="S22" s="103"/>
      <c r="T22" s="103"/>
      <c r="U22" s="103"/>
      <c r="V22" s="103"/>
      <c r="W22" s="103"/>
      <c r="X22" s="103"/>
      <c r="Y22" s="103"/>
      <c r="Z22" s="205"/>
    </row>
    <row r="23" spans="1:26" ht="20.100000000000001" customHeight="1" x14ac:dyDescent="0.15">
      <c r="A23" s="183"/>
      <c r="B23" s="183"/>
      <c r="C23" s="200"/>
      <c r="D23" s="201"/>
      <c r="E23" s="206"/>
      <c r="F23" s="206"/>
      <c r="G23" s="206"/>
      <c r="H23" s="206"/>
      <c r="I23" s="203"/>
      <c r="J23" s="208" t="s">
        <v>55</v>
      </c>
      <c r="K23" s="207"/>
      <c r="L23" s="207"/>
      <c r="M23" s="207"/>
      <c r="N23" s="207"/>
      <c r="O23" s="207"/>
      <c r="P23" s="207"/>
      <c r="Q23" s="207"/>
      <c r="R23" s="207"/>
      <c r="S23" s="207"/>
      <c r="T23" s="207"/>
      <c r="U23" s="207"/>
      <c r="V23" s="207"/>
      <c r="W23" s="207"/>
      <c r="X23" s="207"/>
      <c r="Y23" s="207"/>
      <c r="Z23" s="205"/>
    </row>
    <row r="24" spans="1:26" ht="20.100000000000001" customHeight="1" x14ac:dyDescent="0.15">
      <c r="A24" s="183">
        <f>IFERROR(IF(TRIM($I24)="",1001,0),3)</f>
        <v>1001</v>
      </c>
      <c r="B24" s="183"/>
      <c r="C24" s="200"/>
      <c r="D24" s="201">
        <v>3</v>
      </c>
      <c r="E24" s="181" t="s">
        <v>84</v>
      </c>
      <c r="I24" s="65"/>
      <c r="J24" s="65"/>
      <c r="K24" s="65"/>
      <c r="L24" s="65"/>
      <c r="M24" s="65"/>
      <c r="N24" s="65"/>
      <c r="O24" s="65"/>
      <c r="P24" s="65"/>
      <c r="Q24" s="71"/>
      <c r="R24" s="65"/>
      <c r="S24" s="65"/>
      <c r="T24" s="65"/>
      <c r="U24" s="65"/>
      <c r="V24" s="65"/>
      <c r="W24" s="65"/>
      <c r="X24" s="65"/>
      <c r="Y24" s="65"/>
      <c r="Z24" s="205"/>
    </row>
    <row r="25" spans="1:26" ht="20.100000000000001" customHeight="1" x14ac:dyDescent="0.15">
      <c r="A25" s="183"/>
      <c r="B25" s="183"/>
      <c r="C25" s="209"/>
      <c r="D25" s="206"/>
      <c r="E25" s="206"/>
      <c r="F25" s="206"/>
      <c r="G25" s="206"/>
      <c r="H25" s="206"/>
      <c r="I25" s="203"/>
      <c r="J25" s="208" t="s">
        <v>104</v>
      </c>
      <c r="K25" s="207"/>
      <c r="L25" s="207"/>
      <c r="M25" s="207"/>
      <c r="N25" s="207"/>
      <c r="O25" s="207"/>
      <c r="P25" s="207"/>
      <c r="Q25" s="207"/>
      <c r="R25" s="207"/>
      <c r="S25" s="207"/>
      <c r="T25" s="207"/>
      <c r="U25" s="207"/>
      <c r="V25" s="207"/>
      <c r="W25" s="207"/>
      <c r="X25" s="207"/>
      <c r="Y25" s="207"/>
      <c r="Z25" s="205"/>
    </row>
    <row r="26" spans="1:26" ht="20.100000000000001" customHeight="1" x14ac:dyDescent="0.15">
      <c r="A26" s="183">
        <f>IFERROR(IF(TRIM($I26)="",1001,0),3)</f>
        <v>1001</v>
      </c>
      <c r="B26" s="183"/>
      <c r="C26" s="200"/>
      <c r="D26" s="201">
        <v>4</v>
      </c>
      <c r="E26" s="181" t="s">
        <v>56</v>
      </c>
      <c r="I26" s="65"/>
      <c r="J26" s="65"/>
      <c r="K26" s="65"/>
      <c r="L26" s="65"/>
      <c r="M26" s="65"/>
      <c r="N26" s="65"/>
      <c r="O26" s="65"/>
      <c r="P26" s="65"/>
      <c r="Q26" s="71"/>
      <c r="R26" s="65"/>
      <c r="S26" s="65"/>
      <c r="T26" s="65"/>
      <c r="U26" s="65"/>
      <c r="V26" s="65"/>
      <c r="W26" s="65"/>
      <c r="X26" s="65"/>
      <c r="Y26" s="65"/>
      <c r="Z26" s="205"/>
    </row>
    <row r="27" spans="1:26" ht="20.100000000000001" customHeight="1" x14ac:dyDescent="0.15">
      <c r="A27" s="183"/>
      <c r="B27" s="183"/>
      <c r="C27" s="209"/>
      <c r="D27" s="206"/>
      <c r="E27" s="206"/>
      <c r="F27" s="206"/>
      <c r="G27" s="206"/>
      <c r="H27" s="206"/>
      <c r="I27" s="203"/>
      <c r="J27" s="208" t="s">
        <v>105</v>
      </c>
      <c r="K27" s="207"/>
      <c r="L27" s="207"/>
      <c r="M27" s="207"/>
      <c r="N27" s="207"/>
      <c r="O27" s="207"/>
      <c r="P27" s="207"/>
      <c r="Q27" s="210"/>
      <c r="R27" s="207"/>
      <c r="S27" s="207"/>
      <c r="T27" s="207"/>
      <c r="U27" s="207"/>
      <c r="V27" s="207"/>
      <c r="W27" s="207"/>
      <c r="X27" s="207"/>
      <c r="Y27" s="207"/>
      <c r="Z27" s="211"/>
    </row>
    <row r="28" spans="1:26" ht="20.100000000000001" customHeight="1" x14ac:dyDescent="0.15">
      <c r="A28" s="183">
        <f>IFERROR(IF(TRIM($I28)="",1001,0),3)</f>
        <v>1001</v>
      </c>
      <c r="B28" s="183"/>
      <c r="C28" s="200"/>
      <c r="D28" s="201">
        <v>5</v>
      </c>
      <c r="E28" s="181" t="s">
        <v>57</v>
      </c>
      <c r="I28" s="65"/>
      <c r="J28" s="65"/>
      <c r="K28" s="65"/>
      <c r="L28" s="65"/>
      <c r="M28" s="65"/>
      <c r="N28" s="65"/>
      <c r="O28" s="65"/>
      <c r="P28" s="65"/>
      <c r="Q28" s="65"/>
      <c r="R28" s="65"/>
      <c r="S28" s="65"/>
      <c r="T28" s="65"/>
      <c r="U28" s="65"/>
      <c r="V28" s="65"/>
      <c r="W28" s="65"/>
      <c r="X28" s="65"/>
      <c r="Y28" s="65"/>
      <c r="Z28" s="205"/>
    </row>
    <row r="29" spans="1:26" ht="20.100000000000001" customHeight="1" x14ac:dyDescent="0.15">
      <c r="A29" s="183"/>
      <c r="B29" s="183"/>
      <c r="C29" s="209"/>
      <c r="D29" s="206"/>
      <c r="E29" s="206"/>
      <c r="F29" s="206"/>
      <c r="G29" s="206"/>
      <c r="H29" s="206"/>
      <c r="I29" s="203"/>
      <c r="J29" s="208" t="s">
        <v>91</v>
      </c>
      <c r="K29" s="207"/>
      <c r="L29" s="207"/>
      <c r="M29" s="207"/>
      <c r="N29" s="207"/>
      <c r="O29" s="207"/>
      <c r="P29" s="207"/>
      <c r="Q29" s="207"/>
      <c r="R29" s="207"/>
      <c r="S29" s="207"/>
      <c r="T29" s="207"/>
      <c r="U29" s="207"/>
      <c r="V29" s="207"/>
      <c r="W29" s="207"/>
      <c r="X29" s="207"/>
      <c r="Y29" s="207"/>
      <c r="Z29" s="211"/>
    </row>
    <row r="30" spans="1:26" ht="20.100000000000001" customHeight="1" x14ac:dyDescent="0.15">
      <c r="A30" s="183">
        <f>IFERROR(IF(OR(TRIM($I30)="", NOT(OR(IFERROR(SEARCH(" ",$I30),0)&gt;0, IFERROR(SEARCH("　",$I30),0)&gt;0))),1001,0),3)</f>
        <v>1001</v>
      </c>
      <c r="B30" s="183"/>
      <c r="C30" s="200"/>
      <c r="D30" s="201">
        <v>6</v>
      </c>
      <c r="E30" s="181" t="s">
        <v>85</v>
      </c>
      <c r="I30" s="65"/>
      <c r="J30" s="65"/>
      <c r="K30" s="65"/>
      <c r="L30" s="65"/>
      <c r="M30" s="65"/>
      <c r="N30" s="65"/>
      <c r="O30" s="65"/>
      <c r="P30" s="65"/>
      <c r="Q30" s="65"/>
      <c r="R30" s="65"/>
      <c r="S30" s="65"/>
      <c r="T30" s="65"/>
      <c r="U30" s="65"/>
      <c r="V30" s="65"/>
      <c r="W30" s="65"/>
      <c r="X30" s="65"/>
      <c r="Y30" s="65"/>
      <c r="Z30" s="205"/>
    </row>
    <row r="31" spans="1:26" ht="20.100000000000001" customHeight="1" x14ac:dyDescent="0.15">
      <c r="A31" s="183"/>
      <c r="B31" s="183"/>
      <c r="C31" s="209"/>
      <c r="D31" s="206"/>
      <c r="E31" s="206"/>
      <c r="F31" s="206"/>
      <c r="G31" s="206"/>
      <c r="H31" s="206"/>
      <c r="I31" s="212"/>
      <c r="J31" s="208" t="s">
        <v>58</v>
      </c>
      <c r="K31" s="208"/>
      <c r="L31" s="208"/>
      <c r="M31" s="208"/>
      <c r="N31" s="208"/>
      <c r="O31" s="208"/>
      <c r="P31" s="208"/>
      <c r="Q31" s="208"/>
      <c r="R31" s="208"/>
      <c r="S31" s="208"/>
      <c r="T31" s="208"/>
      <c r="U31" s="208"/>
      <c r="V31" s="208"/>
      <c r="W31" s="208"/>
      <c r="X31" s="208"/>
      <c r="Y31" s="208"/>
      <c r="Z31" s="211"/>
    </row>
    <row r="32" spans="1:26" ht="20.100000000000001" customHeight="1" x14ac:dyDescent="0.15">
      <c r="A32" s="183">
        <f>IFERROR(IF(OR(TRIM($I32)="", NOT(OR(IFERROR(SEARCH(" ",$I32),0)&gt;0, IFERROR(SEARCH("　",$I32),0)&gt;0))),1001,0),3)</f>
        <v>1001</v>
      </c>
      <c r="B32" s="183"/>
      <c r="C32" s="200"/>
      <c r="D32" s="201">
        <v>7</v>
      </c>
      <c r="E32" s="181" t="s">
        <v>59</v>
      </c>
      <c r="I32" s="65"/>
      <c r="J32" s="65"/>
      <c r="K32" s="65"/>
      <c r="L32" s="65"/>
      <c r="M32" s="65"/>
      <c r="N32" s="65"/>
      <c r="O32" s="65"/>
      <c r="P32" s="65"/>
      <c r="Q32" s="65"/>
      <c r="R32" s="65"/>
      <c r="S32" s="65"/>
      <c r="T32" s="65"/>
      <c r="U32" s="65"/>
      <c r="V32" s="65"/>
      <c r="W32" s="65"/>
      <c r="X32" s="65"/>
      <c r="Y32" s="65"/>
      <c r="Z32" s="205"/>
    </row>
    <row r="33" spans="1:27" ht="20.100000000000001" customHeight="1" x14ac:dyDescent="0.15">
      <c r="A33" s="183"/>
      <c r="B33" s="183"/>
      <c r="C33" s="209"/>
      <c r="D33" s="206"/>
      <c r="E33" s="206"/>
      <c r="F33" s="206"/>
      <c r="G33" s="206"/>
      <c r="H33" s="206"/>
      <c r="I33" s="212"/>
      <c r="J33" s="208" t="s">
        <v>60</v>
      </c>
      <c r="K33" s="208"/>
      <c r="L33" s="208"/>
      <c r="M33" s="208"/>
      <c r="N33" s="208"/>
      <c r="O33" s="208"/>
      <c r="P33" s="208"/>
      <c r="Q33" s="208"/>
      <c r="R33" s="208"/>
      <c r="S33" s="208"/>
      <c r="T33" s="208"/>
      <c r="U33" s="208"/>
      <c r="V33" s="208"/>
      <c r="W33" s="208"/>
      <c r="X33" s="208"/>
      <c r="Y33" s="208"/>
      <c r="Z33" s="205"/>
    </row>
    <row r="34" spans="1:27" ht="20.100000000000001" customHeight="1" x14ac:dyDescent="0.15">
      <c r="A34" s="183">
        <f>IFERROR(IF(NOT(AND(TRIM($I34)&lt;&gt;"",ISNUMBER(VALUE(SUBSTITUTE($I34,"-",""))), IFERROR(SEARCH("-",$I34),0)&gt;0)),1001,0),3)</f>
        <v>1001</v>
      </c>
      <c r="B34" s="183"/>
      <c r="C34" s="200"/>
      <c r="D34" s="201">
        <v>8</v>
      </c>
      <c r="E34" s="181" t="s">
        <v>61</v>
      </c>
      <c r="I34" s="65"/>
      <c r="J34" s="65"/>
      <c r="K34" s="65"/>
      <c r="L34" s="65"/>
      <c r="M34" s="65"/>
      <c r="O34" s="213" t="s">
        <v>62</v>
      </c>
      <c r="P34" s="1"/>
      <c r="Q34" s="181" t="s">
        <v>63</v>
      </c>
      <c r="Y34" s="207"/>
      <c r="Z34" s="205"/>
    </row>
    <row r="35" spans="1:27" ht="20.100000000000001" customHeight="1" x14ac:dyDescent="0.15">
      <c r="A35" s="183"/>
      <c r="B35" s="183"/>
      <c r="C35" s="209"/>
      <c r="D35" s="206"/>
      <c r="E35" s="206"/>
      <c r="F35" s="206"/>
      <c r="G35" s="206"/>
      <c r="H35" s="206"/>
      <c r="I35" s="203"/>
      <c r="J35" s="208" t="s">
        <v>64</v>
      </c>
      <c r="K35" s="207"/>
      <c r="L35" s="207"/>
      <c r="M35" s="207"/>
      <c r="N35" s="207"/>
      <c r="O35" s="207"/>
      <c r="P35" s="207"/>
      <c r="Q35" s="207"/>
      <c r="R35" s="207"/>
      <c r="S35" s="207"/>
      <c r="T35" s="207"/>
      <c r="U35" s="207"/>
      <c r="V35" s="207"/>
      <c r="W35" s="207"/>
      <c r="X35" s="207"/>
      <c r="Y35" s="207"/>
      <c r="Z35" s="205"/>
    </row>
    <row r="36" spans="1:27" ht="20.100000000000001" customHeight="1" x14ac:dyDescent="0.15">
      <c r="A36" s="183">
        <f>IFERROR(IF(AND(TRIM($I36)&lt;&gt;"", NOT(AND(ISNUMBER(VALUE(SUBSTITUTE($I36,"-",""))), IFERROR(SEARCH("-",$I36),0)&gt;0))),1001,0),3)</f>
        <v>0</v>
      </c>
      <c r="B36" s="183"/>
      <c r="C36" s="200"/>
      <c r="D36" s="201">
        <v>9</v>
      </c>
      <c r="E36" s="181" t="s">
        <v>65</v>
      </c>
      <c r="I36" s="65"/>
      <c r="J36" s="65"/>
      <c r="K36" s="65"/>
      <c r="L36" s="65"/>
      <c r="M36" s="65"/>
      <c r="N36" s="207"/>
      <c r="O36" s="207"/>
      <c r="P36" s="207"/>
      <c r="Q36" s="207"/>
      <c r="R36" s="207"/>
      <c r="S36" s="207"/>
      <c r="T36" s="207"/>
      <c r="U36" s="207"/>
      <c r="V36" s="207"/>
      <c r="W36" s="207"/>
      <c r="X36" s="207"/>
      <c r="Y36" s="207"/>
      <c r="Z36" s="205"/>
    </row>
    <row r="37" spans="1:27" ht="20.100000000000001" customHeight="1" x14ac:dyDescent="0.15">
      <c r="A37" s="183"/>
      <c r="B37" s="183"/>
      <c r="C37" s="209"/>
      <c r="D37" s="206"/>
      <c r="E37" s="206"/>
      <c r="F37" s="206"/>
      <c r="G37" s="206"/>
      <c r="H37" s="206"/>
      <c r="I37" s="203"/>
      <c r="J37" s="208" t="s">
        <v>64</v>
      </c>
      <c r="K37" s="207"/>
      <c r="L37" s="207"/>
      <c r="M37" s="207"/>
      <c r="N37" s="207"/>
      <c r="O37" s="207"/>
      <c r="P37" s="207"/>
      <c r="Q37" s="207"/>
      <c r="R37" s="207"/>
      <c r="S37" s="207"/>
      <c r="T37" s="207"/>
      <c r="U37" s="207"/>
      <c r="V37" s="207"/>
      <c r="W37" s="207"/>
      <c r="X37" s="207"/>
      <c r="Y37" s="207"/>
      <c r="Z37" s="205"/>
    </row>
    <row r="38" spans="1:27" ht="20.100000000000001" customHeight="1" x14ac:dyDescent="0.15">
      <c r="A38" s="183">
        <f>IFERROR(IF(AND(TRIM($I38)&lt;&gt;"", NOT(IFERROR(SEARCH("@",$I38),0)&gt;0)),1001,0),3)</f>
        <v>0</v>
      </c>
      <c r="B38" s="183"/>
      <c r="C38" s="209"/>
      <c r="D38" s="201">
        <v>10</v>
      </c>
      <c r="E38" s="181" t="s">
        <v>66</v>
      </c>
      <c r="I38" s="65"/>
      <c r="J38" s="65"/>
      <c r="K38" s="65"/>
      <c r="L38" s="65"/>
      <c r="M38" s="65"/>
      <c r="N38" s="65"/>
      <c r="O38" s="65"/>
      <c r="P38" s="65"/>
      <c r="Q38" s="129"/>
      <c r="R38" s="65"/>
      <c r="S38" s="65"/>
      <c r="T38" s="65"/>
      <c r="U38" s="65"/>
      <c r="V38" s="65"/>
      <c r="W38" s="65"/>
      <c r="X38" s="65"/>
      <c r="Y38" s="65"/>
      <c r="Z38" s="205"/>
    </row>
    <row r="39" spans="1:27" ht="20.100000000000001" customHeight="1" x14ac:dyDescent="0.15">
      <c r="A39" s="183"/>
      <c r="B39" s="183"/>
      <c r="C39" s="209"/>
      <c r="D39" s="201"/>
      <c r="I39" s="203"/>
      <c r="J39" s="214" t="s">
        <v>155</v>
      </c>
      <c r="K39" s="215"/>
      <c r="L39" s="208"/>
      <c r="M39" s="208"/>
      <c r="N39" s="208"/>
      <c r="O39" s="208"/>
      <c r="P39" s="208"/>
      <c r="Q39" s="216"/>
      <c r="R39" s="208"/>
      <c r="S39" s="208"/>
      <c r="T39" s="208"/>
      <c r="U39" s="208"/>
      <c r="V39" s="208"/>
      <c r="W39" s="208"/>
      <c r="X39" s="208"/>
      <c r="Y39" s="208"/>
      <c r="Z39" s="206"/>
      <c r="AA39" s="217"/>
    </row>
    <row r="40" spans="1:27" ht="20.100000000000001" customHeight="1" x14ac:dyDescent="0.15">
      <c r="A40" s="183">
        <f>IFERROR(IF(AND($I40&lt;&gt;"一致する", $I40&lt;&gt;"一致しない"),1001,0),3)</f>
        <v>0</v>
      </c>
      <c r="B40" s="183"/>
      <c r="C40" s="200"/>
      <c r="D40" s="201">
        <v>11</v>
      </c>
      <c r="E40" s="181" t="s">
        <v>67</v>
      </c>
      <c r="I40" s="65" t="s">
        <v>68</v>
      </c>
      <c r="J40" s="65"/>
      <c r="K40" s="65"/>
      <c r="L40" s="65"/>
      <c r="M40" s="65"/>
      <c r="N40" s="206"/>
      <c r="O40" s="206"/>
      <c r="P40" s="206"/>
      <c r="Q40" s="206"/>
      <c r="R40" s="206"/>
      <c r="S40" s="206"/>
      <c r="T40" s="206"/>
      <c r="U40" s="206"/>
      <c r="V40" s="206"/>
      <c r="W40" s="206"/>
      <c r="X40" s="206"/>
      <c r="Y40" s="206"/>
      <c r="Z40" s="205"/>
      <c r="AA40" s="206"/>
    </row>
    <row r="41" spans="1:27" ht="20.100000000000001" customHeight="1" x14ac:dyDescent="0.15">
      <c r="A41" s="183"/>
      <c r="B41" s="183"/>
      <c r="C41" s="209"/>
      <c r="D41" s="206"/>
      <c r="E41" s="206"/>
      <c r="F41" s="206"/>
      <c r="G41" s="206"/>
      <c r="H41" s="206"/>
      <c r="I41" s="212"/>
      <c r="J41" s="218" t="s">
        <v>99</v>
      </c>
      <c r="K41" s="208"/>
      <c r="L41" s="208"/>
      <c r="M41" s="208"/>
      <c r="N41" s="208"/>
      <c r="O41" s="208"/>
      <c r="P41" s="208"/>
      <c r="Q41" s="208"/>
      <c r="R41" s="208"/>
      <c r="S41" s="208"/>
      <c r="T41" s="208"/>
      <c r="U41" s="208"/>
      <c r="V41" s="208"/>
      <c r="W41" s="208"/>
      <c r="X41" s="208"/>
      <c r="Y41" s="208"/>
      <c r="Z41" s="219"/>
      <c r="AA41" s="206"/>
    </row>
    <row r="42" spans="1:27" ht="20.100000000000001" customHeight="1" x14ac:dyDescent="0.15">
      <c r="A42" s="183"/>
      <c r="B42" s="183"/>
      <c r="C42" s="220"/>
      <c r="D42" s="221"/>
      <c r="E42" s="221"/>
      <c r="F42" s="221"/>
      <c r="G42" s="221"/>
      <c r="H42" s="221"/>
      <c r="I42" s="222"/>
      <c r="J42" s="222"/>
      <c r="K42" s="223"/>
      <c r="L42" s="222"/>
      <c r="M42" s="222"/>
      <c r="N42" s="222"/>
      <c r="O42" s="222"/>
      <c r="P42" s="222"/>
      <c r="Q42" s="222"/>
      <c r="R42" s="222"/>
      <c r="S42" s="222"/>
      <c r="T42" s="222"/>
      <c r="U42" s="222"/>
      <c r="V42" s="222"/>
      <c r="W42" s="222"/>
      <c r="X42" s="222"/>
      <c r="Y42" s="222"/>
      <c r="Z42" s="224"/>
    </row>
    <row r="43" spans="1:27" ht="15" customHeight="1" x14ac:dyDescent="0.15">
      <c r="A43" s="183"/>
      <c r="B43" s="183"/>
      <c r="C43" s="206"/>
      <c r="D43" s="206"/>
      <c r="E43" s="206"/>
      <c r="F43" s="206"/>
      <c r="G43" s="206"/>
      <c r="H43" s="206"/>
      <c r="I43" s="225"/>
      <c r="J43" s="226"/>
      <c r="K43" s="226"/>
      <c r="L43" s="226"/>
      <c r="M43" s="226"/>
      <c r="N43" s="226"/>
      <c r="O43" s="226"/>
      <c r="P43" s="226"/>
      <c r="Q43" s="226"/>
      <c r="R43" s="226"/>
      <c r="S43" s="226"/>
      <c r="T43" s="226"/>
      <c r="U43" s="226"/>
      <c r="V43" s="226"/>
      <c r="W43" s="226"/>
      <c r="X43" s="226"/>
      <c r="Y43" s="226"/>
      <c r="Z43" s="206"/>
    </row>
    <row r="44" spans="1:27" ht="15.75" hidden="1" customHeight="1" x14ac:dyDescent="0.15">
      <c r="A44" s="183"/>
      <c r="B44" s="183"/>
      <c r="C44" s="206"/>
      <c r="D44" s="206"/>
      <c r="E44" s="206"/>
      <c r="F44" s="206"/>
      <c r="G44" s="206"/>
      <c r="H44" s="206"/>
      <c r="I44" s="226"/>
      <c r="J44" s="206"/>
      <c r="K44" s="206"/>
      <c r="L44" s="206"/>
      <c r="M44" s="206"/>
      <c r="N44" s="206"/>
      <c r="O44" s="206"/>
      <c r="P44" s="206"/>
      <c r="Q44" s="206"/>
      <c r="R44" s="206"/>
      <c r="S44" s="206"/>
      <c r="T44" s="206"/>
      <c r="U44" s="206"/>
      <c r="V44" s="206"/>
      <c r="W44" s="206"/>
      <c r="X44" s="206"/>
      <c r="Y44" s="206"/>
      <c r="Z44" s="206"/>
    </row>
    <row r="45" spans="1:27" ht="15.75" hidden="1" customHeight="1" x14ac:dyDescent="0.15">
      <c r="A45" s="183"/>
      <c r="B45" s="183"/>
      <c r="C45" s="206"/>
      <c r="D45" s="206"/>
      <c r="E45" s="206"/>
      <c r="F45" s="206"/>
      <c r="G45" s="206"/>
      <c r="H45" s="206"/>
      <c r="I45" s="226"/>
      <c r="J45" s="206"/>
      <c r="K45" s="206"/>
      <c r="L45" s="206"/>
      <c r="M45" s="206"/>
      <c r="N45" s="206"/>
      <c r="O45" s="206"/>
      <c r="P45" s="206"/>
      <c r="Q45" s="206"/>
      <c r="R45" s="206"/>
      <c r="S45" s="206"/>
      <c r="T45" s="206"/>
      <c r="U45" s="206"/>
      <c r="V45" s="206"/>
      <c r="W45" s="206"/>
      <c r="X45" s="206"/>
      <c r="Y45" s="206"/>
      <c r="Z45" s="206"/>
    </row>
    <row r="46" spans="1:27" ht="15.75" hidden="1" customHeight="1" x14ac:dyDescent="0.15">
      <c r="A46" s="183"/>
      <c r="B46" s="183"/>
      <c r="C46" s="206"/>
      <c r="D46" s="206"/>
      <c r="E46" s="206"/>
      <c r="F46" s="206"/>
      <c r="G46" s="206"/>
      <c r="H46" s="206"/>
      <c r="I46" s="226"/>
      <c r="J46" s="206"/>
      <c r="K46" s="206"/>
      <c r="L46" s="206"/>
      <c r="M46" s="206"/>
      <c r="N46" s="206"/>
      <c r="O46" s="206"/>
      <c r="P46" s="206"/>
      <c r="Q46" s="206"/>
      <c r="R46" s="206"/>
      <c r="S46" s="206"/>
      <c r="T46" s="206"/>
      <c r="U46" s="206"/>
      <c r="V46" s="206"/>
      <c r="W46" s="206"/>
      <c r="X46" s="206"/>
      <c r="Y46" s="206"/>
      <c r="Z46" s="206"/>
    </row>
    <row r="47" spans="1:27" ht="15.75" hidden="1" customHeight="1" x14ac:dyDescent="0.15">
      <c r="A47" s="183"/>
      <c r="B47" s="183"/>
      <c r="C47" s="206"/>
      <c r="D47" s="206"/>
      <c r="E47" s="206"/>
      <c r="F47" s="206"/>
      <c r="G47" s="206"/>
      <c r="H47" s="206"/>
      <c r="I47" s="226"/>
      <c r="J47" s="206"/>
      <c r="K47" s="206"/>
      <c r="L47" s="206"/>
      <c r="M47" s="206"/>
      <c r="N47" s="206"/>
      <c r="O47" s="206"/>
      <c r="P47" s="206"/>
      <c r="Q47" s="206"/>
      <c r="R47" s="206"/>
      <c r="S47" s="206"/>
      <c r="T47" s="206"/>
      <c r="U47" s="206"/>
      <c r="V47" s="206"/>
      <c r="W47" s="206"/>
      <c r="X47" s="206"/>
      <c r="Y47" s="206"/>
      <c r="Z47" s="206"/>
    </row>
    <row r="48" spans="1:27" ht="15.75" hidden="1" customHeight="1" x14ac:dyDescent="0.15">
      <c r="A48" s="183"/>
      <c r="B48" s="183"/>
      <c r="C48" s="206"/>
      <c r="D48" s="206"/>
      <c r="E48" s="206"/>
      <c r="F48" s="206"/>
      <c r="G48" s="206"/>
      <c r="H48" s="206"/>
      <c r="I48" s="226"/>
      <c r="J48" s="206"/>
      <c r="K48" s="206"/>
      <c r="L48" s="206"/>
      <c r="M48" s="206"/>
      <c r="N48" s="206"/>
      <c r="O48" s="206"/>
      <c r="P48" s="206"/>
      <c r="Q48" s="206"/>
      <c r="R48" s="206"/>
      <c r="S48" s="206"/>
      <c r="T48" s="206"/>
      <c r="U48" s="206"/>
      <c r="V48" s="206"/>
      <c r="W48" s="206"/>
      <c r="X48" s="206"/>
      <c r="Y48" s="206"/>
      <c r="Z48" s="206"/>
    </row>
    <row r="49" spans="1:26" ht="15.75" hidden="1" customHeight="1" x14ac:dyDescent="0.15">
      <c r="A49" s="183"/>
      <c r="B49" s="183"/>
      <c r="C49" s="206"/>
      <c r="D49" s="206"/>
      <c r="E49" s="206"/>
      <c r="F49" s="206"/>
      <c r="G49" s="206"/>
      <c r="H49" s="206"/>
      <c r="I49" s="226"/>
      <c r="J49" s="206"/>
      <c r="K49" s="206"/>
      <c r="L49" s="206"/>
      <c r="M49" s="206"/>
      <c r="N49" s="206"/>
      <c r="O49" s="206"/>
      <c r="P49" s="206"/>
      <c r="Q49" s="206"/>
      <c r="R49" s="206"/>
      <c r="S49" s="206"/>
      <c r="T49" s="206"/>
      <c r="U49" s="206"/>
      <c r="V49" s="206"/>
      <c r="W49" s="206"/>
      <c r="X49" s="206"/>
      <c r="Y49" s="206"/>
      <c r="Z49" s="206"/>
    </row>
    <row r="50" spans="1:26" ht="15.75" hidden="1" customHeight="1" x14ac:dyDescent="0.15">
      <c r="A50" s="183"/>
      <c r="B50" s="183"/>
      <c r="C50" s="206"/>
      <c r="D50" s="206"/>
      <c r="E50" s="206"/>
      <c r="F50" s="206"/>
      <c r="G50" s="206"/>
      <c r="H50" s="206"/>
      <c r="I50" s="226"/>
      <c r="J50" s="206"/>
      <c r="K50" s="206"/>
      <c r="L50" s="206"/>
      <c r="M50" s="206"/>
      <c r="N50" s="206"/>
      <c r="O50" s="206"/>
      <c r="P50" s="206"/>
      <c r="Q50" s="206"/>
      <c r="R50" s="206"/>
      <c r="S50" s="206"/>
      <c r="T50" s="206"/>
      <c r="U50" s="206"/>
      <c r="V50" s="206"/>
      <c r="W50" s="206"/>
      <c r="X50" s="206"/>
      <c r="Y50" s="206"/>
      <c r="Z50" s="206"/>
    </row>
    <row r="51" spans="1:26" ht="15.75" hidden="1" customHeight="1" x14ac:dyDescent="0.15">
      <c r="A51" s="183"/>
      <c r="B51" s="183"/>
      <c r="C51" s="206"/>
      <c r="D51" s="206"/>
      <c r="E51" s="206"/>
      <c r="F51" s="206"/>
      <c r="G51" s="206"/>
      <c r="H51" s="206"/>
      <c r="I51" s="226"/>
      <c r="J51" s="206"/>
      <c r="K51" s="206"/>
      <c r="L51" s="206"/>
      <c r="M51" s="206"/>
      <c r="N51" s="206"/>
      <c r="O51" s="206"/>
      <c r="P51" s="206"/>
      <c r="Q51" s="206"/>
      <c r="R51" s="206"/>
      <c r="S51" s="206"/>
      <c r="T51" s="206"/>
      <c r="U51" s="206"/>
      <c r="V51" s="206"/>
      <c r="W51" s="206"/>
      <c r="X51" s="206"/>
      <c r="Y51" s="206"/>
      <c r="Z51" s="206"/>
    </row>
    <row r="52" spans="1:26" ht="15.75" hidden="1" customHeight="1" x14ac:dyDescent="0.15">
      <c r="A52" s="183"/>
      <c r="B52" s="183"/>
      <c r="C52" s="206"/>
      <c r="D52" s="206"/>
      <c r="E52" s="206"/>
      <c r="F52" s="206"/>
      <c r="G52" s="206"/>
      <c r="H52" s="206"/>
      <c r="I52" s="226"/>
      <c r="J52" s="206"/>
      <c r="K52" s="206"/>
      <c r="L52" s="206"/>
      <c r="M52" s="206"/>
      <c r="N52" s="206"/>
      <c r="O52" s="206"/>
      <c r="P52" s="206"/>
      <c r="Q52" s="206"/>
      <c r="R52" s="206"/>
      <c r="S52" s="206"/>
      <c r="T52" s="206"/>
      <c r="U52" s="206"/>
      <c r="V52" s="206"/>
      <c r="W52" s="206"/>
      <c r="X52" s="206"/>
      <c r="Y52" s="206"/>
      <c r="Z52" s="206"/>
    </row>
    <row r="53" spans="1:26" ht="15.75" hidden="1" customHeight="1" x14ac:dyDescent="0.15">
      <c r="A53" s="183"/>
      <c r="B53" s="183"/>
      <c r="C53" s="206"/>
      <c r="D53" s="206"/>
      <c r="E53" s="206"/>
      <c r="F53" s="206"/>
      <c r="G53" s="206"/>
      <c r="H53" s="206"/>
      <c r="I53" s="226"/>
      <c r="J53" s="206"/>
      <c r="K53" s="206"/>
      <c r="L53" s="206"/>
      <c r="M53" s="206"/>
      <c r="N53" s="206"/>
      <c r="O53" s="206"/>
      <c r="P53" s="206"/>
      <c r="Q53" s="206"/>
      <c r="R53" s="206"/>
      <c r="S53" s="206"/>
      <c r="T53" s="206"/>
      <c r="U53" s="206"/>
      <c r="V53" s="206"/>
      <c r="W53" s="206"/>
      <c r="X53" s="206"/>
      <c r="Y53" s="206"/>
      <c r="Z53" s="206"/>
    </row>
    <row r="54" spans="1:26" ht="15.75" hidden="1" customHeight="1" x14ac:dyDescent="0.15">
      <c r="A54" s="183"/>
      <c r="B54" s="183"/>
      <c r="C54" s="206"/>
      <c r="D54" s="206"/>
      <c r="E54" s="206"/>
      <c r="F54" s="206"/>
      <c r="G54" s="206"/>
      <c r="H54" s="206"/>
      <c r="I54" s="226"/>
      <c r="J54" s="206"/>
      <c r="K54" s="206"/>
      <c r="L54" s="206"/>
      <c r="M54" s="206"/>
      <c r="N54" s="206"/>
      <c r="O54" s="206"/>
      <c r="P54" s="206"/>
      <c r="Q54" s="206"/>
      <c r="R54" s="206"/>
      <c r="S54" s="206"/>
      <c r="T54" s="206"/>
      <c r="U54" s="206"/>
      <c r="V54" s="206"/>
      <c r="W54" s="206"/>
      <c r="X54" s="206"/>
      <c r="Y54" s="206"/>
      <c r="Z54" s="206"/>
    </row>
    <row r="55" spans="1:26" ht="15.75" hidden="1" customHeight="1" x14ac:dyDescent="0.15">
      <c r="A55" s="183"/>
      <c r="B55" s="183"/>
      <c r="C55" s="206"/>
      <c r="D55" s="206"/>
      <c r="E55" s="206"/>
      <c r="F55" s="206"/>
      <c r="G55" s="206"/>
      <c r="H55" s="206"/>
      <c r="I55" s="226"/>
      <c r="J55" s="206"/>
      <c r="K55" s="206"/>
      <c r="L55" s="206"/>
      <c r="M55" s="206"/>
      <c r="N55" s="206"/>
      <c r="O55" s="206"/>
      <c r="P55" s="206"/>
      <c r="Q55" s="206"/>
      <c r="R55" s="206"/>
      <c r="S55" s="206"/>
      <c r="T55" s="206"/>
      <c r="U55" s="206"/>
      <c r="V55" s="206"/>
      <c r="W55" s="206"/>
      <c r="X55" s="206"/>
      <c r="Y55" s="206"/>
      <c r="Z55" s="206"/>
    </row>
    <row r="56" spans="1:26" ht="15.75" hidden="1" customHeight="1" x14ac:dyDescent="0.15">
      <c r="A56" s="183"/>
      <c r="B56" s="183"/>
      <c r="C56" s="206"/>
      <c r="D56" s="206"/>
      <c r="E56" s="206"/>
      <c r="F56" s="206"/>
      <c r="G56" s="206"/>
      <c r="H56" s="206"/>
      <c r="I56" s="226"/>
      <c r="J56" s="206"/>
      <c r="K56" s="206"/>
      <c r="L56" s="206"/>
      <c r="M56" s="206"/>
      <c r="N56" s="206"/>
      <c r="O56" s="206"/>
      <c r="P56" s="206"/>
      <c r="Q56" s="206"/>
      <c r="R56" s="206"/>
      <c r="S56" s="206"/>
      <c r="T56" s="206"/>
      <c r="U56" s="206"/>
      <c r="V56" s="206"/>
      <c r="W56" s="206"/>
      <c r="X56" s="206"/>
      <c r="Y56" s="206"/>
      <c r="Z56" s="206"/>
    </row>
    <row r="57" spans="1:26" ht="15.75" hidden="1" customHeight="1" x14ac:dyDescent="0.15">
      <c r="A57" s="183"/>
      <c r="B57" s="183"/>
      <c r="C57" s="206"/>
      <c r="D57" s="206"/>
      <c r="E57" s="206"/>
      <c r="F57" s="206"/>
      <c r="G57" s="206"/>
      <c r="H57" s="206"/>
      <c r="I57" s="226"/>
      <c r="J57" s="206"/>
      <c r="K57" s="206"/>
      <c r="L57" s="206"/>
      <c r="M57" s="206"/>
      <c r="N57" s="206"/>
      <c r="O57" s="206"/>
      <c r="P57" s="206"/>
      <c r="Q57" s="206"/>
      <c r="R57" s="206"/>
      <c r="S57" s="206"/>
      <c r="T57" s="206"/>
      <c r="U57" s="206"/>
      <c r="V57" s="206"/>
      <c r="W57" s="206"/>
      <c r="X57" s="206"/>
      <c r="Y57" s="206"/>
      <c r="Z57" s="206"/>
    </row>
    <row r="58" spans="1:26" ht="15.75" hidden="1" customHeight="1" x14ac:dyDescent="0.15">
      <c r="A58" s="183"/>
      <c r="B58" s="183"/>
      <c r="C58" s="206"/>
      <c r="D58" s="206"/>
      <c r="E58" s="206"/>
      <c r="F58" s="206"/>
      <c r="G58" s="206"/>
      <c r="H58" s="206"/>
      <c r="I58" s="226"/>
      <c r="J58" s="206"/>
      <c r="K58" s="206"/>
      <c r="L58" s="206"/>
      <c r="M58" s="206"/>
      <c r="N58" s="206"/>
      <c r="O58" s="206"/>
      <c r="P58" s="206"/>
      <c r="Q58" s="206"/>
      <c r="R58" s="206"/>
      <c r="S58" s="206"/>
      <c r="T58" s="206"/>
      <c r="U58" s="206"/>
      <c r="V58" s="206"/>
      <c r="W58" s="206"/>
      <c r="X58" s="206"/>
      <c r="Y58" s="206"/>
      <c r="Z58" s="206"/>
    </row>
    <row r="59" spans="1:26" ht="15" customHeight="1" x14ac:dyDescent="0.15">
      <c r="A59" s="183"/>
      <c r="B59" s="183"/>
      <c r="C59" s="206"/>
      <c r="D59" s="206"/>
      <c r="E59" s="206"/>
      <c r="F59" s="206"/>
      <c r="G59" s="206"/>
      <c r="H59" s="206"/>
      <c r="I59" s="226"/>
      <c r="J59" s="206"/>
      <c r="K59" s="206"/>
      <c r="L59" s="206"/>
      <c r="M59" s="206"/>
      <c r="N59" s="206"/>
      <c r="O59" s="206"/>
      <c r="P59" s="206"/>
      <c r="Q59" s="206"/>
      <c r="R59" s="206"/>
      <c r="S59" s="206"/>
      <c r="T59" s="206"/>
      <c r="U59" s="206"/>
      <c r="V59" s="206"/>
      <c r="W59" s="206"/>
      <c r="X59" s="206"/>
      <c r="Y59" s="206"/>
      <c r="Z59" s="206"/>
    </row>
    <row r="60" spans="1:26" ht="20.100000000000001" customHeight="1" x14ac:dyDescent="0.15">
      <c r="A60" s="183"/>
      <c r="B60" s="183"/>
      <c r="C60" s="193" t="s">
        <v>69</v>
      </c>
      <c r="D60" s="194"/>
      <c r="E60" s="194"/>
      <c r="F60" s="194"/>
      <c r="G60" s="194"/>
      <c r="H60" s="195"/>
      <c r="I60" s="227"/>
    </row>
    <row r="61" spans="1:26" ht="15" customHeight="1" x14ac:dyDescent="0.15">
      <c r="A61" s="183"/>
      <c r="B61" s="183"/>
      <c r="C61" s="196"/>
      <c r="D61" s="197"/>
      <c r="E61" s="197"/>
      <c r="F61" s="197"/>
      <c r="G61" s="197"/>
      <c r="H61" s="197"/>
      <c r="I61" s="198"/>
      <c r="J61" s="198"/>
      <c r="K61" s="198"/>
      <c r="L61" s="198"/>
      <c r="M61" s="198"/>
      <c r="N61" s="198"/>
      <c r="O61" s="198"/>
      <c r="P61" s="198"/>
      <c r="Q61" s="198"/>
      <c r="R61" s="198"/>
      <c r="S61" s="198"/>
      <c r="T61" s="198"/>
      <c r="U61" s="198"/>
      <c r="V61" s="198"/>
      <c r="W61" s="198"/>
      <c r="X61" s="198"/>
      <c r="Y61" s="198"/>
      <c r="Z61" s="199"/>
    </row>
    <row r="62" spans="1:26" ht="20.100000000000001" customHeight="1" x14ac:dyDescent="0.15">
      <c r="A62" s="183"/>
      <c r="B62" s="183"/>
      <c r="C62" s="196"/>
      <c r="D62" s="228" t="s">
        <v>70</v>
      </c>
      <c r="E62" s="228"/>
      <c r="F62" s="228"/>
      <c r="G62" s="228"/>
      <c r="H62" s="228"/>
      <c r="I62" s="228"/>
      <c r="J62" s="228"/>
      <c r="K62" s="228"/>
      <c r="L62" s="228"/>
      <c r="M62" s="228"/>
      <c r="N62" s="228"/>
      <c r="O62" s="228"/>
      <c r="P62" s="228"/>
      <c r="Q62" s="228"/>
      <c r="R62" s="228"/>
      <c r="S62" s="228"/>
      <c r="T62" s="228"/>
      <c r="U62" s="228"/>
      <c r="V62" s="228"/>
      <c r="W62" s="228"/>
      <c r="X62" s="228"/>
      <c r="Y62" s="228"/>
      <c r="Z62" s="205"/>
    </row>
    <row r="63" spans="1:26" ht="20.100000000000001" customHeight="1" x14ac:dyDescent="0.15">
      <c r="A63" s="183">
        <f>IFERROR(IF(AND($I63&lt;&gt;"しない", $I63&lt;&gt;"する"),1001,0),3)</f>
        <v>1001</v>
      </c>
      <c r="B63" s="183"/>
      <c r="C63" s="200"/>
      <c r="D63" s="201">
        <v>1</v>
      </c>
      <c r="E63" s="206" t="s">
        <v>71</v>
      </c>
      <c r="F63" s="206"/>
      <c r="G63" s="206"/>
      <c r="H63" s="206"/>
      <c r="I63" s="65"/>
      <c r="J63" s="65"/>
      <c r="K63" s="65"/>
      <c r="L63" s="65"/>
      <c r="M63" s="65"/>
      <c r="N63" s="206"/>
      <c r="O63" s="206"/>
      <c r="P63" s="206"/>
      <c r="Q63" s="206"/>
      <c r="R63" s="206"/>
      <c r="S63" s="206"/>
      <c r="T63" s="206"/>
      <c r="U63" s="206"/>
      <c r="V63" s="206"/>
      <c r="W63" s="206"/>
      <c r="X63" s="206"/>
      <c r="Y63" s="206"/>
      <c r="Z63" s="205"/>
    </row>
    <row r="64" spans="1:26" ht="20.100000000000001" customHeight="1" x14ac:dyDescent="0.15">
      <c r="A64" s="183"/>
      <c r="B64" s="183"/>
      <c r="C64" s="200"/>
      <c r="D64" s="206"/>
      <c r="E64" s="206"/>
      <c r="F64" s="206"/>
      <c r="G64" s="206"/>
      <c r="H64" s="206"/>
      <c r="I64" s="212"/>
      <c r="J64" s="208" t="s">
        <v>22</v>
      </c>
      <c r="K64" s="207"/>
      <c r="L64" s="207"/>
      <c r="M64" s="207"/>
      <c r="N64" s="207"/>
      <c r="O64" s="207"/>
      <c r="P64" s="207"/>
      <c r="Q64" s="207"/>
      <c r="R64" s="207"/>
      <c r="S64" s="207"/>
      <c r="T64" s="207"/>
      <c r="U64" s="207"/>
      <c r="V64" s="207"/>
      <c r="W64" s="207"/>
      <c r="X64" s="207"/>
      <c r="Y64" s="207"/>
      <c r="Z64" s="205"/>
    </row>
    <row r="65" spans="1:26" ht="20.100000000000001" hidden="1" customHeight="1" x14ac:dyDescent="0.15">
      <c r="A65" s="183"/>
      <c r="B65" s="183"/>
      <c r="C65" s="200"/>
      <c r="D65" s="206"/>
      <c r="E65" s="206"/>
      <c r="F65" s="206"/>
      <c r="G65" s="206"/>
      <c r="H65" s="206"/>
      <c r="I65" s="212"/>
      <c r="J65" s="207"/>
      <c r="K65" s="207"/>
      <c r="L65" s="207"/>
      <c r="M65" s="207"/>
      <c r="N65" s="207"/>
      <c r="O65" s="207"/>
      <c r="P65" s="207"/>
      <c r="Q65" s="207"/>
      <c r="R65" s="207"/>
      <c r="S65" s="207"/>
      <c r="T65" s="207"/>
      <c r="U65" s="207"/>
      <c r="V65" s="207"/>
      <c r="W65" s="207"/>
      <c r="X65" s="207"/>
      <c r="Y65" s="207"/>
      <c r="Z65" s="205"/>
    </row>
    <row r="66" spans="1:26" ht="20.100000000000001" hidden="1" customHeight="1" x14ac:dyDescent="0.15">
      <c r="A66" s="183"/>
      <c r="B66" s="183"/>
      <c r="C66" s="200"/>
      <c r="D66" s="206"/>
      <c r="E66" s="206"/>
      <c r="F66" s="206"/>
      <c r="G66" s="206"/>
      <c r="H66" s="206"/>
      <c r="I66" s="212"/>
      <c r="J66" s="207"/>
      <c r="K66" s="207"/>
      <c r="L66" s="207"/>
      <c r="M66" s="207"/>
      <c r="N66" s="207"/>
      <c r="O66" s="207"/>
      <c r="P66" s="207"/>
      <c r="Q66" s="207"/>
      <c r="R66" s="207"/>
      <c r="S66" s="207"/>
      <c r="T66" s="207"/>
      <c r="U66" s="207"/>
      <c r="V66" s="207"/>
      <c r="W66" s="207"/>
      <c r="X66" s="207"/>
      <c r="Y66" s="207"/>
      <c r="Z66" s="205"/>
    </row>
    <row r="67" spans="1:26" ht="20.100000000000001" hidden="1" customHeight="1" x14ac:dyDescent="0.15">
      <c r="A67" s="183"/>
      <c r="B67" s="183"/>
      <c r="C67" s="200"/>
      <c r="D67" s="206"/>
      <c r="E67" s="206"/>
      <c r="F67" s="206"/>
      <c r="G67" s="206"/>
      <c r="H67" s="206"/>
      <c r="I67" s="212"/>
      <c r="J67" s="207"/>
      <c r="K67" s="207"/>
      <c r="L67" s="207"/>
      <c r="M67" s="207"/>
      <c r="N67" s="207"/>
      <c r="O67" s="207"/>
      <c r="P67" s="207"/>
      <c r="Q67" s="207"/>
      <c r="R67" s="207"/>
      <c r="S67" s="207"/>
      <c r="T67" s="207"/>
      <c r="U67" s="207"/>
      <c r="V67" s="207"/>
      <c r="W67" s="207"/>
      <c r="X67" s="207"/>
      <c r="Y67" s="207"/>
      <c r="Z67" s="205"/>
    </row>
    <row r="68" spans="1:26" ht="20.100000000000001" hidden="1" customHeight="1" x14ac:dyDescent="0.15">
      <c r="A68" s="183"/>
      <c r="B68" s="183"/>
      <c r="C68" s="200"/>
      <c r="D68" s="206"/>
      <c r="E68" s="206"/>
      <c r="F68" s="206"/>
      <c r="G68" s="206"/>
      <c r="H68" s="206"/>
      <c r="I68" s="212"/>
      <c r="J68" s="207"/>
      <c r="K68" s="207"/>
      <c r="L68" s="207"/>
      <c r="M68" s="207"/>
      <c r="N68" s="207"/>
      <c r="O68" s="207"/>
      <c r="P68" s="207"/>
      <c r="Q68" s="207"/>
      <c r="R68" s="207"/>
      <c r="S68" s="207"/>
      <c r="T68" s="207"/>
      <c r="U68" s="207"/>
      <c r="V68" s="207"/>
      <c r="W68" s="207"/>
      <c r="X68" s="207"/>
      <c r="Y68" s="207"/>
      <c r="Z68" s="205"/>
    </row>
    <row r="69" spans="1:26" ht="20.100000000000001" customHeight="1" x14ac:dyDescent="0.15">
      <c r="A69" s="183">
        <f>IFERROR(IF(OR(AND($I63="する",TRIM($I69)=""),AND($I63="しない",NOT(ISBLANK($I69)))),1001,0),3)</f>
        <v>0</v>
      </c>
      <c r="B69" s="183"/>
      <c r="C69" s="200"/>
      <c r="D69" s="201">
        <v>2</v>
      </c>
      <c r="E69" s="181" t="s">
        <v>53</v>
      </c>
      <c r="I69" s="101"/>
      <c r="J69" s="102"/>
      <c r="K69" s="102"/>
      <c r="L69" s="102"/>
      <c r="M69" s="102"/>
      <c r="N69" s="206"/>
      <c r="O69" s="206"/>
      <c r="P69" s="206"/>
      <c r="Q69" s="206"/>
      <c r="R69" s="206"/>
      <c r="S69" s="206"/>
      <c r="T69" s="206"/>
      <c r="U69" s="206"/>
      <c r="V69" s="206"/>
      <c r="W69" s="206"/>
      <c r="X69" s="206"/>
      <c r="Y69" s="206"/>
      <c r="Z69" s="205"/>
    </row>
    <row r="70" spans="1:26" ht="20.100000000000001" customHeight="1" x14ac:dyDescent="0.15">
      <c r="A70" s="183"/>
      <c r="B70" s="183"/>
      <c r="C70" s="200"/>
      <c r="D70" s="201"/>
      <c r="E70" s="206"/>
      <c r="F70" s="206"/>
      <c r="G70" s="206"/>
      <c r="H70" s="206"/>
      <c r="I70" s="203"/>
      <c r="J70" s="208" t="s">
        <v>114</v>
      </c>
      <c r="K70" s="207"/>
      <c r="L70" s="207"/>
      <c r="M70" s="207"/>
      <c r="N70" s="207"/>
      <c r="O70" s="207"/>
      <c r="P70" s="207"/>
      <c r="Q70" s="207"/>
      <c r="R70" s="207"/>
      <c r="S70" s="207"/>
      <c r="T70" s="207"/>
      <c r="U70" s="207"/>
      <c r="V70" s="207"/>
      <c r="W70" s="207"/>
      <c r="X70" s="207"/>
      <c r="Y70" s="207"/>
      <c r="Z70" s="205"/>
    </row>
    <row r="71" spans="1:26" ht="20.100000000000001" customHeight="1" x14ac:dyDescent="0.15">
      <c r="A71" s="183">
        <f>IFERROR(IF(OR(AND($I63="する",AND($I71&lt;&gt;"", OR(ISERROR(FIND("@"&amp;LEFT($I71,3)&amp;"@", 都道府県3))=FALSE, ISERROR(FIND("@"&amp;LEFT($I71,4)&amp;"@",都道府県4))=FALSE))=FALSE),AND($I63="しない",NOT(ISBLANK($I71)))),1001,0),3)</f>
        <v>0</v>
      </c>
      <c r="B71" s="183"/>
      <c r="C71" s="200"/>
      <c r="D71" s="201">
        <v>3</v>
      </c>
      <c r="E71" s="181" t="s">
        <v>54</v>
      </c>
      <c r="I71" s="103"/>
      <c r="J71" s="103"/>
      <c r="K71" s="103"/>
      <c r="L71" s="103"/>
      <c r="M71" s="103"/>
      <c r="N71" s="103"/>
      <c r="O71" s="103"/>
      <c r="P71" s="103"/>
      <c r="Q71" s="104"/>
      <c r="R71" s="103"/>
      <c r="S71" s="103"/>
      <c r="T71" s="103"/>
      <c r="U71" s="103"/>
      <c r="V71" s="103"/>
      <c r="W71" s="103"/>
      <c r="X71" s="103"/>
      <c r="Y71" s="103"/>
      <c r="Z71" s="205"/>
    </row>
    <row r="72" spans="1:26" ht="20.100000000000001" customHeight="1" x14ac:dyDescent="0.15">
      <c r="A72" s="183"/>
      <c r="B72" s="183"/>
      <c r="C72" s="200"/>
      <c r="D72" s="201"/>
      <c r="E72" s="206"/>
      <c r="F72" s="206"/>
      <c r="G72" s="206"/>
      <c r="H72" s="206"/>
      <c r="I72" s="203"/>
      <c r="J72" s="208" t="s">
        <v>55</v>
      </c>
      <c r="K72" s="207"/>
      <c r="L72" s="207"/>
      <c r="M72" s="207"/>
      <c r="N72" s="207"/>
      <c r="O72" s="207"/>
      <c r="P72" s="207"/>
      <c r="Q72" s="207"/>
      <c r="R72" s="207"/>
      <c r="S72" s="207"/>
      <c r="T72" s="207"/>
      <c r="U72" s="207"/>
      <c r="V72" s="207"/>
      <c r="W72" s="207"/>
      <c r="X72" s="207"/>
      <c r="Y72" s="207"/>
      <c r="Z72" s="205"/>
    </row>
    <row r="73" spans="1:26" ht="20.100000000000001" customHeight="1" x14ac:dyDescent="0.15">
      <c r="A73" s="183">
        <f>IFERROR(IF(OR(AND($I63="する",TRIM($I73)=""),AND($I63="しない",NOT(ISBLANK($I73)))),1001,0),3)</f>
        <v>0</v>
      </c>
      <c r="B73" s="183"/>
      <c r="C73" s="200"/>
      <c r="D73" s="201">
        <v>4</v>
      </c>
      <c r="E73" s="181" t="s">
        <v>84</v>
      </c>
      <c r="I73" s="65"/>
      <c r="J73" s="65"/>
      <c r="K73" s="65"/>
      <c r="L73" s="65"/>
      <c r="M73" s="65"/>
      <c r="N73" s="65"/>
      <c r="O73" s="65"/>
      <c r="P73" s="65"/>
      <c r="Q73" s="71"/>
      <c r="R73" s="65"/>
      <c r="S73" s="65"/>
      <c r="T73" s="65"/>
      <c r="U73" s="65"/>
      <c r="V73" s="65"/>
      <c r="W73" s="65"/>
      <c r="X73" s="65"/>
      <c r="Y73" s="65"/>
      <c r="Z73" s="205"/>
    </row>
    <row r="74" spans="1:26" ht="30" customHeight="1" x14ac:dyDescent="0.15">
      <c r="A74" s="183"/>
      <c r="B74" s="183"/>
      <c r="C74" s="209"/>
      <c r="D74" s="206"/>
      <c r="I74" s="203"/>
      <c r="J74" s="229" t="s">
        <v>124</v>
      </c>
      <c r="K74" s="229"/>
      <c r="L74" s="229"/>
      <c r="M74" s="229"/>
      <c r="N74" s="229"/>
      <c r="O74" s="229"/>
      <c r="P74" s="229"/>
      <c r="Q74" s="229"/>
      <c r="R74" s="229"/>
      <c r="S74" s="229"/>
      <c r="T74" s="229"/>
      <c r="U74" s="229"/>
      <c r="V74" s="229"/>
      <c r="W74" s="229"/>
      <c r="X74" s="229"/>
      <c r="Y74" s="229"/>
      <c r="Z74" s="205"/>
    </row>
    <row r="75" spans="1:26" ht="20.100000000000001" customHeight="1" x14ac:dyDescent="0.15">
      <c r="A75" s="183">
        <f>IFERROR(IF(OR(AND($I63="する",TRIM($I75)=""),AND($I63="しない",NOT(ISBLANK($I75)))),1001,0),3)</f>
        <v>0</v>
      </c>
      <c r="B75" s="183"/>
      <c r="C75" s="200"/>
      <c r="D75" s="201">
        <v>5</v>
      </c>
      <c r="E75" s="181" t="s">
        <v>56</v>
      </c>
      <c r="I75" s="65"/>
      <c r="J75" s="65"/>
      <c r="K75" s="65"/>
      <c r="L75" s="65"/>
      <c r="M75" s="65"/>
      <c r="N75" s="65"/>
      <c r="O75" s="65"/>
      <c r="P75" s="65"/>
      <c r="Q75" s="65"/>
      <c r="R75" s="65"/>
      <c r="S75" s="65"/>
      <c r="T75" s="65"/>
      <c r="U75" s="65"/>
      <c r="V75" s="65"/>
      <c r="W75" s="65"/>
      <c r="X75" s="65"/>
      <c r="Y75" s="65"/>
      <c r="Z75" s="205"/>
    </row>
    <row r="76" spans="1:26" ht="30" customHeight="1" x14ac:dyDescent="0.15">
      <c r="A76" s="183"/>
      <c r="B76" s="183"/>
      <c r="C76" s="209"/>
      <c r="D76" s="206"/>
      <c r="E76" s="206"/>
      <c r="F76" s="206"/>
      <c r="G76" s="206"/>
      <c r="H76" s="206"/>
      <c r="I76" s="203"/>
      <c r="J76" s="229" t="s">
        <v>125</v>
      </c>
      <c r="K76" s="229"/>
      <c r="L76" s="229"/>
      <c r="M76" s="229"/>
      <c r="N76" s="229"/>
      <c r="O76" s="229"/>
      <c r="P76" s="229"/>
      <c r="Q76" s="229"/>
      <c r="R76" s="229"/>
      <c r="S76" s="229"/>
      <c r="T76" s="229"/>
      <c r="U76" s="229"/>
      <c r="V76" s="229"/>
      <c r="W76" s="229"/>
      <c r="X76" s="229"/>
      <c r="Y76" s="229"/>
      <c r="Z76" s="205"/>
    </row>
    <row r="77" spans="1:26" ht="20.100000000000001" customHeight="1" x14ac:dyDescent="0.15">
      <c r="A77" s="183">
        <f>IFERROR(IF(OR(AND($I63="する",TRIM($I77)=""),AND($I63="しない",NOT(ISBLANK($I77)))),1001,0),3)</f>
        <v>0</v>
      </c>
      <c r="B77" s="183"/>
      <c r="C77" s="200"/>
      <c r="D77" s="201">
        <v>6</v>
      </c>
      <c r="E77" s="181" t="s">
        <v>72</v>
      </c>
      <c r="I77" s="65"/>
      <c r="J77" s="65"/>
      <c r="K77" s="65"/>
      <c r="L77" s="65"/>
      <c r="M77" s="65"/>
      <c r="N77" s="65"/>
      <c r="O77" s="65"/>
      <c r="P77" s="65"/>
      <c r="Q77" s="65"/>
      <c r="R77" s="65"/>
      <c r="S77" s="65"/>
      <c r="T77" s="65"/>
      <c r="U77" s="65"/>
      <c r="V77" s="65"/>
      <c r="W77" s="65"/>
      <c r="X77" s="65"/>
      <c r="Y77" s="65"/>
      <c r="Z77" s="205"/>
    </row>
    <row r="78" spans="1:26" ht="20.100000000000001" customHeight="1" x14ac:dyDescent="0.15">
      <c r="A78" s="183"/>
      <c r="B78" s="183"/>
      <c r="C78" s="209"/>
      <c r="D78" s="206"/>
      <c r="E78" s="206"/>
      <c r="F78" s="206"/>
      <c r="G78" s="206"/>
      <c r="H78" s="206"/>
      <c r="I78" s="203"/>
      <c r="J78" s="218" t="s">
        <v>92</v>
      </c>
      <c r="K78" s="207"/>
      <c r="L78" s="207"/>
      <c r="M78" s="207"/>
      <c r="N78" s="207"/>
      <c r="O78" s="207"/>
      <c r="P78" s="207"/>
      <c r="Q78" s="207"/>
      <c r="R78" s="207"/>
      <c r="S78" s="207"/>
      <c r="T78" s="207"/>
      <c r="U78" s="207"/>
      <c r="V78" s="207"/>
      <c r="W78" s="207"/>
      <c r="X78" s="207"/>
      <c r="Y78" s="207"/>
      <c r="Z78" s="205"/>
    </row>
    <row r="79" spans="1:26" ht="20.100000000000001" customHeight="1" x14ac:dyDescent="0.15">
      <c r="A79" s="183">
        <f>IFERROR(IF(OR(AND($I63="する",OR(TRIM($I79)="", NOT(OR(IFERROR(SEARCH(" ",$I79),0)&gt;0, IFERROR(SEARCH("　",$I79),0)&gt;0)))),AND($I63="しない",NOT(ISBLANK($I79)))),1001,0),3)</f>
        <v>0</v>
      </c>
      <c r="B79" s="183"/>
      <c r="C79" s="200"/>
      <c r="D79" s="201">
        <v>7</v>
      </c>
      <c r="E79" s="181" t="s">
        <v>73</v>
      </c>
      <c r="I79" s="65"/>
      <c r="J79" s="65"/>
      <c r="K79" s="65"/>
      <c r="L79" s="65"/>
      <c r="M79" s="65"/>
      <c r="N79" s="65"/>
      <c r="O79" s="65"/>
      <c r="P79" s="65"/>
      <c r="Q79" s="65"/>
      <c r="R79" s="65"/>
      <c r="S79" s="65"/>
      <c r="T79" s="65"/>
      <c r="U79" s="65"/>
      <c r="V79" s="65"/>
      <c r="W79" s="65"/>
      <c r="X79" s="65"/>
      <c r="Y79" s="65"/>
      <c r="Z79" s="205"/>
    </row>
    <row r="80" spans="1:26" ht="20.100000000000001" customHeight="1" x14ac:dyDescent="0.15">
      <c r="A80" s="183"/>
      <c r="B80" s="183"/>
      <c r="C80" s="209"/>
      <c r="D80" s="206"/>
      <c r="E80" s="230" t="s">
        <v>86</v>
      </c>
      <c r="F80" s="206"/>
      <c r="G80" s="206"/>
      <c r="H80" s="206"/>
      <c r="I80" s="212"/>
      <c r="J80" s="208" t="s">
        <v>58</v>
      </c>
      <c r="K80" s="208"/>
      <c r="L80" s="208"/>
      <c r="M80" s="208"/>
      <c r="N80" s="208"/>
      <c r="O80" s="208"/>
      <c r="P80" s="208"/>
      <c r="Q80" s="208"/>
      <c r="R80" s="208"/>
      <c r="S80" s="208"/>
      <c r="T80" s="208"/>
      <c r="U80" s="208"/>
      <c r="V80" s="208"/>
      <c r="W80" s="208"/>
      <c r="X80" s="208"/>
      <c r="Y80" s="208"/>
      <c r="Z80" s="205"/>
    </row>
    <row r="81" spans="1:27" ht="20.100000000000001" customHeight="1" x14ac:dyDescent="0.15">
      <c r="A81" s="183">
        <f>IFERROR(IF(OR(AND($I63="する",OR(TRIM($I81)="", NOT(OR(IFERROR(SEARCH(" ",$I81),0)&gt;0, IFERROR(SEARCH("　",$I81),0)&gt;0)))),AND($I63="しない",NOT(ISBLANK($I81)))),1001,0),3)</f>
        <v>0</v>
      </c>
      <c r="B81" s="183"/>
      <c r="C81" s="200"/>
      <c r="D81" s="201">
        <v>8</v>
      </c>
      <c r="E81" s="181" t="s">
        <v>73</v>
      </c>
      <c r="I81" s="65"/>
      <c r="J81" s="65"/>
      <c r="K81" s="65"/>
      <c r="L81" s="65"/>
      <c r="M81" s="65"/>
      <c r="N81" s="65"/>
      <c r="O81" s="65"/>
      <c r="P81" s="65"/>
      <c r="Q81" s="65"/>
      <c r="R81" s="65"/>
      <c r="S81" s="65"/>
      <c r="T81" s="65"/>
      <c r="U81" s="65"/>
      <c r="V81" s="65"/>
      <c r="W81" s="65"/>
      <c r="X81" s="65"/>
      <c r="Y81" s="65"/>
      <c r="Z81" s="205"/>
    </row>
    <row r="82" spans="1:27" ht="20.100000000000001" customHeight="1" x14ac:dyDescent="0.15">
      <c r="A82" s="183"/>
      <c r="B82" s="183"/>
      <c r="C82" s="209"/>
      <c r="D82" s="206"/>
      <c r="E82" s="206"/>
      <c r="F82" s="206"/>
      <c r="G82" s="206"/>
      <c r="H82" s="206"/>
      <c r="I82" s="212"/>
      <c r="J82" s="208" t="s">
        <v>60</v>
      </c>
      <c r="K82" s="208"/>
      <c r="L82" s="208"/>
      <c r="M82" s="208"/>
      <c r="N82" s="208"/>
      <c r="O82" s="208"/>
      <c r="P82" s="208"/>
      <c r="Q82" s="208"/>
      <c r="R82" s="208"/>
      <c r="S82" s="208"/>
      <c r="T82" s="208"/>
      <c r="U82" s="208"/>
      <c r="V82" s="208"/>
      <c r="W82" s="208"/>
      <c r="X82" s="208"/>
      <c r="Y82" s="208"/>
      <c r="Z82" s="205"/>
    </row>
    <row r="83" spans="1:27" ht="20.100000000000001" customHeight="1" x14ac:dyDescent="0.15">
      <c r="A83" s="183">
        <f>IFERROR(IF(OR(AND($I63="する",NOT(AND(TRIM($I83)&lt;&gt;"",ISNUMBER(VALUE(SUBSTITUTE($I83,"-",""))),IFERROR(SEARCH("-",$I83),0)&gt;0))), AND($I63="しない",NOT(ISBLANK($I83)))),1001,0),3)</f>
        <v>0</v>
      </c>
      <c r="B83" s="183"/>
      <c r="C83" s="200"/>
      <c r="D83" s="201">
        <v>9</v>
      </c>
      <c r="E83" s="181" t="s">
        <v>61</v>
      </c>
      <c r="I83" s="65"/>
      <c r="J83" s="65"/>
      <c r="K83" s="65"/>
      <c r="L83" s="65"/>
      <c r="M83" s="65"/>
      <c r="O83" s="213" t="s">
        <v>62</v>
      </c>
      <c r="P83" s="1"/>
      <c r="Q83" s="181" t="s">
        <v>63</v>
      </c>
      <c r="Y83" s="207"/>
      <c r="Z83" s="205"/>
    </row>
    <row r="84" spans="1:27" ht="20.100000000000001" customHeight="1" x14ac:dyDescent="0.15">
      <c r="A84" s="183">
        <f>IFERROR(IF(AND($I63="しない",NOT(ISBLANK($P83))),1001,0),3)</f>
        <v>0</v>
      </c>
      <c r="B84" s="183"/>
      <c r="C84" s="209"/>
      <c r="D84" s="206"/>
      <c r="E84" s="206"/>
      <c r="F84" s="206"/>
      <c r="G84" s="206"/>
      <c r="H84" s="206"/>
      <c r="I84" s="203"/>
      <c r="J84" s="208" t="s">
        <v>64</v>
      </c>
      <c r="K84" s="207"/>
      <c r="L84" s="207"/>
      <c r="M84" s="207"/>
      <c r="N84" s="207"/>
      <c r="O84" s="207"/>
      <c r="P84" s="207"/>
      <c r="Q84" s="207"/>
      <c r="R84" s="207"/>
      <c r="S84" s="207"/>
      <c r="T84" s="207"/>
      <c r="U84" s="207"/>
      <c r="V84" s="207"/>
      <c r="W84" s="207"/>
      <c r="X84" s="207"/>
      <c r="Y84" s="207"/>
      <c r="Z84" s="205"/>
    </row>
    <row r="85" spans="1:27" ht="20.100000000000001" customHeight="1" x14ac:dyDescent="0.15">
      <c r="A85" s="183">
        <f>IFERROR(IF(OR(AND($I63="する",AND(TRIM($I85)&lt;&gt;"",NOT(AND(ISNUMBER(VALUE(SUBSTITUTE($I85,"-",""))),IFERROR(SEARCH("-",$I85),0)&gt;0)))), AND($I63="しない",NOT(ISBLANK($I85)))),1001,0),3)</f>
        <v>0</v>
      </c>
      <c r="B85" s="183"/>
      <c r="C85" s="200"/>
      <c r="D85" s="201">
        <v>10</v>
      </c>
      <c r="E85" s="181" t="s">
        <v>65</v>
      </c>
      <c r="I85" s="65"/>
      <c r="J85" s="65"/>
      <c r="K85" s="65"/>
      <c r="L85" s="65"/>
      <c r="M85" s="65"/>
      <c r="N85" s="207"/>
      <c r="O85" s="207"/>
      <c r="P85" s="207"/>
      <c r="Q85" s="207"/>
      <c r="R85" s="207"/>
      <c r="S85" s="207"/>
      <c r="T85" s="207"/>
      <c r="U85" s="207"/>
      <c r="V85" s="207"/>
      <c r="W85" s="207"/>
      <c r="X85" s="207"/>
      <c r="Y85" s="207"/>
      <c r="Z85" s="205"/>
    </row>
    <row r="86" spans="1:27" ht="20.100000000000001" customHeight="1" x14ac:dyDescent="0.15">
      <c r="A86" s="183"/>
      <c r="B86" s="183"/>
      <c r="C86" s="209"/>
      <c r="D86" s="206"/>
      <c r="E86" s="206"/>
      <c r="F86" s="206"/>
      <c r="G86" s="206"/>
      <c r="H86" s="206"/>
      <c r="I86" s="203"/>
      <c r="J86" s="208" t="s">
        <v>64</v>
      </c>
      <c r="K86" s="207"/>
      <c r="L86" s="207"/>
      <c r="M86" s="207"/>
      <c r="N86" s="207"/>
      <c r="O86" s="207"/>
      <c r="P86" s="207"/>
      <c r="Q86" s="207"/>
      <c r="R86" s="207"/>
      <c r="S86" s="207"/>
      <c r="T86" s="207"/>
      <c r="U86" s="207"/>
      <c r="V86" s="207"/>
      <c r="W86" s="207"/>
      <c r="X86" s="207"/>
      <c r="Y86" s="207"/>
      <c r="Z86" s="205"/>
    </row>
    <row r="87" spans="1:27" ht="20.100000000000001" customHeight="1" x14ac:dyDescent="0.15">
      <c r="A87" s="183">
        <f>IFERROR(IF(OR(AND($I63="する",AND(TRIM($I87)&lt;&gt;"",NOT(IFERROR(SEARCH("@",$I87),0)&gt;0))),AND($I63="しない",NOT(ISBLANK($I87)))),1001,0),3)</f>
        <v>0</v>
      </c>
      <c r="B87" s="183"/>
      <c r="C87" s="209"/>
      <c r="D87" s="201">
        <v>11</v>
      </c>
      <c r="E87" s="181" t="s">
        <v>66</v>
      </c>
      <c r="I87" s="65"/>
      <c r="J87" s="65"/>
      <c r="K87" s="65"/>
      <c r="L87" s="65"/>
      <c r="M87" s="65"/>
      <c r="N87" s="65"/>
      <c r="O87" s="65"/>
      <c r="P87" s="65"/>
      <c r="Q87" s="129"/>
      <c r="R87" s="65"/>
      <c r="S87" s="65"/>
      <c r="T87" s="65"/>
      <c r="U87" s="65"/>
      <c r="V87" s="65"/>
      <c r="W87" s="65"/>
      <c r="X87" s="65"/>
      <c r="Y87" s="65"/>
      <c r="Z87" s="205"/>
    </row>
    <row r="88" spans="1:27" ht="20.100000000000001" customHeight="1" x14ac:dyDescent="0.15">
      <c r="A88" s="183"/>
      <c r="B88" s="183"/>
      <c r="C88" s="209"/>
      <c r="D88" s="201"/>
      <c r="I88" s="203"/>
      <c r="J88" s="214" t="s">
        <v>155</v>
      </c>
      <c r="K88" s="231"/>
      <c r="L88" s="207"/>
      <c r="M88" s="207"/>
      <c r="N88" s="207"/>
      <c r="O88" s="207"/>
      <c r="P88" s="207"/>
      <c r="Q88" s="232"/>
      <c r="R88" s="207"/>
      <c r="S88" s="207"/>
      <c r="T88" s="207"/>
      <c r="U88" s="207"/>
      <c r="V88" s="207"/>
      <c r="W88" s="207"/>
      <c r="X88" s="207"/>
      <c r="Y88" s="207"/>
      <c r="Z88" s="206"/>
      <c r="AA88" s="217"/>
    </row>
    <row r="89" spans="1:27" ht="20.100000000000001" customHeight="1" x14ac:dyDescent="0.15">
      <c r="A89" s="183"/>
      <c r="B89" s="183"/>
      <c r="C89" s="220"/>
      <c r="D89" s="221"/>
      <c r="E89" s="221"/>
      <c r="F89" s="221"/>
      <c r="G89" s="221"/>
      <c r="H89" s="221"/>
      <c r="I89" s="233"/>
      <c r="J89" s="234"/>
      <c r="K89" s="235"/>
      <c r="L89" s="234"/>
      <c r="M89" s="234"/>
      <c r="N89" s="234"/>
      <c r="O89" s="234"/>
      <c r="P89" s="234"/>
      <c r="Q89" s="236"/>
      <c r="R89" s="234"/>
      <c r="S89" s="234"/>
      <c r="T89" s="234"/>
      <c r="U89" s="234"/>
      <c r="V89" s="234"/>
      <c r="W89" s="234"/>
      <c r="X89" s="234"/>
      <c r="Y89" s="234"/>
      <c r="Z89" s="221"/>
      <c r="AA89" s="217"/>
    </row>
    <row r="90" spans="1:27" ht="20.100000000000001" customHeight="1" x14ac:dyDescent="0.15">
      <c r="A90" s="183"/>
      <c r="B90" s="183"/>
      <c r="C90" s="206"/>
      <c r="D90" s="206"/>
      <c r="E90" s="206"/>
      <c r="F90" s="206"/>
      <c r="G90" s="206"/>
      <c r="H90" s="206"/>
      <c r="I90" s="225"/>
      <c r="J90" s="206"/>
      <c r="K90" s="237"/>
      <c r="L90" s="206"/>
      <c r="M90" s="206"/>
      <c r="N90" s="206"/>
      <c r="O90" s="206"/>
      <c r="P90" s="206"/>
      <c r="Q90" s="206"/>
      <c r="R90" s="206"/>
      <c r="S90" s="206"/>
      <c r="T90" s="206"/>
      <c r="U90" s="206"/>
      <c r="V90" s="206"/>
      <c r="W90" s="206"/>
      <c r="X90" s="206"/>
      <c r="Y90" s="206"/>
      <c r="Z90" s="206"/>
    </row>
    <row r="91" spans="1:27" ht="15.75" hidden="1" customHeight="1" x14ac:dyDescent="0.15">
      <c r="A91" s="183"/>
      <c r="B91" s="183"/>
      <c r="C91" s="206"/>
      <c r="D91" s="206"/>
      <c r="E91" s="206"/>
      <c r="F91" s="206"/>
      <c r="G91" s="206"/>
      <c r="H91" s="206"/>
      <c r="I91" s="225"/>
      <c r="J91" s="206"/>
      <c r="K91" s="237"/>
      <c r="L91" s="206"/>
      <c r="M91" s="206"/>
      <c r="N91" s="206"/>
      <c r="O91" s="206"/>
      <c r="P91" s="206"/>
      <c r="Q91" s="206"/>
      <c r="R91" s="206"/>
      <c r="S91" s="206"/>
      <c r="T91" s="206"/>
      <c r="U91" s="206"/>
      <c r="V91" s="206"/>
      <c r="W91" s="206"/>
      <c r="X91" s="206"/>
      <c r="Y91" s="206"/>
      <c r="Z91" s="206"/>
    </row>
    <row r="92" spans="1:27" ht="15.75" hidden="1" customHeight="1" x14ac:dyDescent="0.15">
      <c r="A92" s="183"/>
      <c r="B92" s="183"/>
      <c r="C92" s="206"/>
      <c r="D92" s="206"/>
      <c r="E92" s="206"/>
      <c r="F92" s="206"/>
      <c r="G92" s="206"/>
      <c r="H92" s="206"/>
      <c r="I92" s="225"/>
      <c r="J92" s="206"/>
      <c r="K92" s="237"/>
      <c r="L92" s="206"/>
      <c r="M92" s="206"/>
      <c r="N92" s="206"/>
      <c r="O92" s="206"/>
      <c r="P92" s="206"/>
      <c r="Q92" s="206"/>
      <c r="R92" s="206"/>
      <c r="S92" s="206"/>
      <c r="T92" s="206"/>
      <c r="U92" s="206"/>
      <c r="V92" s="206"/>
      <c r="W92" s="206"/>
      <c r="X92" s="206"/>
      <c r="Y92" s="206"/>
      <c r="Z92" s="206"/>
    </row>
    <row r="93" spans="1:27" ht="15.75" hidden="1" customHeight="1" x14ac:dyDescent="0.15">
      <c r="A93" s="183"/>
      <c r="B93" s="183"/>
      <c r="C93" s="206"/>
      <c r="D93" s="206"/>
      <c r="E93" s="206"/>
      <c r="F93" s="206"/>
      <c r="G93" s="206"/>
      <c r="H93" s="206"/>
      <c r="I93" s="225"/>
      <c r="J93" s="206"/>
      <c r="K93" s="237"/>
      <c r="L93" s="206"/>
      <c r="M93" s="206"/>
      <c r="N93" s="206"/>
      <c r="O93" s="206"/>
      <c r="P93" s="206"/>
      <c r="Q93" s="206"/>
      <c r="R93" s="206"/>
      <c r="S93" s="206"/>
      <c r="T93" s="206"/>
      <c r="U93" s="206"/>
      <c r="V93" s="206"/>
      <c r="W93" s="206"/>
      <c r="X93" s="206"/>
      <c r="Y93" s="206"/>
      <c r="Z93" s="206"/>
    </row>
    <row r="94" spans="1:27" ht="15.75" hidden="1" customHeight="1" x14ac:dyDescent="0.15">
      <c r="A94" s="183"/>
      <c r="B94" s="183"/>
      <c r="C94" s="206"/>
      <c r="D94" s="206"/>
      <c r="E94" s="206"/>
      <c r="F94" s="206"/>
      <c r="G94" s="206"/>
      <c r="H94" s="206"/>
      <c r="I94" s="225"/>
      <c r="J94" s="206"/>
      <c r="K94" s="237"/>
      <c r="L94" s="206"/>
      <c r="M94" s="206"/>
      <c r="N94" s="206"/>
      <c r="O94" s="206"/>
      <c r="P94" s="206"/>
      <c r="Q94" s="206"/>
      <c r="R94" s="206"/>
      <c r="S94" s="206"/>
      <c r="T94" s="206"/>
      <c r="U94" s="206"/>
      <c r="V94" s="206"/>
      <c r="W94" s="206"/>
      <c r="X94" s="206"/>
      <c r="Y94" s="206"/>
      <c r="Z94" s="206"/>
    </row>
    <row r="95" spans="1:27" ht="15.75" hidden="1" customHeight="1" x14ac:dyDescent="0.15">
      <c r="A95" s="183"/>
      <c r="B95" s="183"/>
      <c r="C95" s="206"/>
      <c r="D95" s="206"/>
      <c r="E95" s="206"/>
      <c r="F95" s="206"/>
      <c r="G95" s="206"/>
      <c r="H95" s="206"/>
      <c r="I95" s="225"/>
      <c r="J95" s="206"/>
      <c r="K95" s="237"/>
      <c r="L95" s="206"/>
      <c r="M95" s="206"/>
      <c r="N95" s="206"/>
      <c r="O95" s="206"/>
      <c r="P95" s="206"/>
      <c r="Q95" s="206"/>
      <c r="R95" s="206"/>
      <c r="S95" s="206"/>
      <c r="T95" s="206"/>
      <c r="U95" s="206"/>
      <c r="V95" s="206"/>
      <c r="W95" s="206"/>
      <c r="X95" s="206"/>
      <c r="Y95" s="206"/>
      <c r="Z95" s="206"/>
    </row>
    <row r="96" spans="1:27" ht="15.75" hidden="1" customHeight="1" x14ac:dyDescent="0.15">
      <c r="A96" s="183"/>
      <c r="B96" s="183"/>
      <c r="C96" s="206"/>
      <c r="D96" s="206"/>
      <c r="E96" s="206"/>
      <c r="F96" s="206"/>
      <c r="G96" s="206"/>
      <c r="H96" s="206"/>
      <c r="I96" s="225"/>
      <c r="J96" s="206"/>
      <c r="K96" s="237"/>
      <c r="L96" s="206"/>
      <c r="M96" s="206"/>
      <c r="N96" s="206"/>
      <c r="O96" s="206"/>
      <c r="P96" s="206"/>
      <c r="Q96" s="206"/>
      <c r="R96" s="206"/>
      <c r="S96" s="206"/>
      <c r="T96" s="206"/>
      <c r="U96" s="206"/>
      <c r="V96" s="206"/>
      <c r="W96" s="206"/>
      <c r="X96" s="206"/>
      <c r="Y96" s="206"/>
      <c r="Z96" s="206"/>
    </row>
    <row r="97" spans="1:26" ht="15.75" hidden="1" customHeight="1" x14ac:dyDescent="0.15">
      <c r="A97" s="183"/>
      <c r="B97" s="183"/>
      <c r="C97" s="206"/>
      <c r="D97" s="206"/>
      <c r="E97" s="206"/>
      <c r="F97" s="206"/>
      <c r="G97" s="206"/>
      <c r="H97" s="206"/>
      <c r="I97" s="225"/>
      <c r="J97" s="206"/>
      <c r="K97" s="237"/>
      <c r="L97" s="206"/>
      <c r="M97" s="206"/>
      <c r="N97" s="206"/>
      <c r="O97" s="206"/>
      <c r="P97" s="206"/>
      <c r="Q97" s="206"/>
      <c r="R97" s="206"/>
      <c r="S97" s="206"/>
      <c r="T97" s="206"/>
      <c r="U97" s="206"/>
      <c r="V97" s="206"/>
      <c r="W97" s="206"/>
      <c r="X97" s="206"/>
      <c r="Y97" s="206"/>
      <c r="Z97" s="206"/>
    </row>
    <row r="98" spans="1:26" ht="15.75" hidden="1" customHeight="1" x14ac:dyDescent="0.15">
      <c r="A98" s="183"/>
      <c r="B98" s="183"/>
      <c r="C98" s="206"/>
      <c r="D98" s="206"/>
      <c r="E98" s="206"/>
      <c r="F98" s="206"/>
      <c r="G98" s="206"/>
      <c r="H98" s="206"/>
      <c r="I98" s="225"/>
      <c r="J98" s="206"/>
      <c r="K98" s="237"/>
      <c r="L98" s="206"/>
      <c r="M98" s="206"/>
      <c r="N98" s="206"/>
      <c r="O98" s="206"/>
      <c r="P98" s="206"/>
      <c r="Q98" s="206"/>
      <c r="R98" s="206"/>
      <c r="S98" s="206"/>
      <c r="T98" s="206"/>
      <c r="U98" s="206"/>
      <c r="V98" s="206"/>
      <c r="W98" s="206"/>
      <c r="X98" s="206"/>
      <c r="Y98" s="206"/>
      <c r="Z98" s="206"/>
    </row>
    <row r="99" spans="1:26" ht="15.75" hidden="1" customHeight="1" x14ac:dyDescent="0.15">
      <c r="A99" s="183"/>
      <c r="B99" s="183"/>
      <c r="C99" s="206"/>
      <c r="D99" s="206"/>
      <c r="E99" s="206"/>
      <c r="F99" s="206"/>
      <c r="G99" s="206"/>
      <c r="H99" s="206"/>
      <c r="I99" s="225"/>
      <c r="J99" s="206"/>
      <c r="K99" s="237"/>
      <c r="L99" s="206"/>
      <c r="M99" s="206"/>
      <c r="N99" s="206"/>
      <c r="O99" s="206"/>
      <c r="P99" s="206"/>
      <c r="Q99" s="206"/>
      <c r="R99" s="206"/>
      <c r="S99" s="206"/>
      <c r="T99" s="206"/>
      <c r="U99" s="206"/>
      <c r="V99" s="206"/>
      <c r="W99" s="206"/>
      <c r="X99" s="206"/>
      <c r="Y99" s="206"/>
      <c r="Z99" s="206"/>
    </row>
    <row r="100" spans="1:26" ht="15.75" hidden="1" customHeight="1" x14ac:dyDescent="0.15">
      <c r="A100" s="183"/>
      <c r="B100" s="183"/>
      <c r="C100" s="206"/>
      <c r="D100" s="206"/>
      <c r="E100" s="206"/>
      <c r="F100" s="206"/>
      <c r="G100" s="206"/>
      <c r="H100" s="206"/>
      <c r="I100" s="225"/>
      <c r="J100" s="206"/>
      <c r="K100" s="237"/>
      <c r="L100" s="206"/>
      <c r="M100" s="206"/>
      <c r="N100" s="206"/>
      <c r="O100" s="206"/>
      <c r="P100" s="206"/>
      <c r="Q100" s="206"/>
      <c r="R100" s="206"/>
      <c r="S100" s="206"/>
      <c r="T100" s="206"/>
      <c r="U100" s="206"/>
      <c r="V100" s="206"/>
      <c r="W100" s="206"/>
      <c r="X100" s="206"/>
      <c r="Y100" s="206"/>
      <c r="Z100" s="206"/>
    </row>
    <row r="101" spans="1:26" ht="15.75" hidden="1" customHeight="1" x14ac:dyDescent="0.15">
      <c r="A101" s="183"/>
      <c r="B101" s="183"/>
      <c r="C101" s="206"/>
      <c r="D101" s="206"/>
      <c r="E101" s="206"/>
      <c r="F101" s="206"/>
      <c r="G101" s="206"/>
      <c r="H101" s="206"/>
      <c r="I101" s="225"/>
      <c r="J101" s="206"/>
      <c r="K101" s="237"/>
      <c r="L101" s="206"/>
      <c r="M101" s="206"/>
      <c r="N101" s="206"/>
      <c r="O101" s="206"/>
      <c r="P101" s="206"/>
      <c r="Q101" s="206"/>
      <c r="R101" s="206"/>
      <c r="S101" s="206"/>
      <c r="T101" s="206"/>
      <c r="U101" s="206"/>
      <c r="V101" s="206"/>
      <c r="W101" s="206"/>
      <c r="X101" s="206"/>
      <c r="Y101" s="206"/>
      <c r="Z101" s="206"/>
    </row>
    <row r="102" spans="1:26" ht="15.75" hidden="1" customHeight="1" x14ac:dyDescent="0.15">
      <c r="A102" s="183"/>
      <c r="B102" s="183"/>
      <c r="C102" s="206"/>
      <c r="D102" s="206"/>
      <c r="E102" s="206"/>
      <c r="F102" s="206"/>
      <c r="G102" s="206"/>
      <c r="H102" s="206"/>
      <c r="I102" s="225"/>
      <c r="J102" s="206"/>
      <c r="K102" s="237"/>
      <c r="L102" s="206"/>
      <c r="M102" s="206"/>
      <c r="N102" s="206"/>
      <c r="O102" s="206"/>
      <c r="P102" s="206"/>
      <c r="Q102" s="206"/>
      <c r="R102" s="206"/>
      <c r="S102" s="206"/>
      <c r="T102" s="206"/>
      <c r="U102" s="206"/>
      <c r="V102" s="206"/>
      <c r="W102" s="206"/>
      <c r="X102" s="206"/>
      <c r="Y102" s="206"/>
      <c r="Z102" s="206"/>
    </row>
    <row r="103" spans="1:26" ht="15.75" hidden="1" customHeight="1" x14ac:dyDescent="0.15">
      <c r="A103" s="183"/>
      <c r="B103" s="183"/>
      <c r="C103" s="206"/>
      <c r="D103" s="206"/>
      <c r="E103" s="206"/>
      <c r="F103" s="206"/>
      <c r="G103" s="206"/>
      <c r="H103" s="206"/>
      <c r="I103" s="225"/>
      <c r="J103" s="206"/>
      <c r="K103" s="237"/>
      <c r="L103" s="206"/>
      <c r="M103" s="206"/>
      <c r="N103" s="206"/>
      <c r="O103" s="206"/>
      <c r="P103" s="206"/>
      <c r="Q103" s="206"/>
      <c r="R103" s="206"/>
      <c r="S103" s="206"/>
      <c r="T103" s="206"/>
      <c r="U103" s="206"/>
      <c r="V103" s="206"/>
      <c r="W103" s="206"/>
      <c r="X103" s="206"/>
      <c r="Y103" s="206"/>
      <c r="Z103" s="206"/>
    </row>
    <row r="104" spans="1:26" ht="15.75" hidden="1" customHeight="1" x14ac:dyDescent="0.15">
      <c r="A104" s="183"/>
      <c r="B104" s="183"/>
      <c r="C104" s="206"/>
      <c r="D104" s="206"/>
      <c r="E104" s="206"/>
      <c r="F104" s="206"/>
      <c r="G104" s="206"/>
      <c r="H104" s="206"/>
      <c r="I104" s="225"/>
      <c r="J104" s="206"/>
      <c r="K104" s="237"/>
      <c r="L104" s="206"/>
      <c r="M104" s="206"/>
      <c r="N104" s="206"/>
      <c r="O104" s="206"/>
      <c r="P104" s="206"/>
      <c r="Q104" s="206"/>
      <c r="R104" s="206"/>
      <c r="S104" s="206"/>
      <c r="T104" s="206"/>
      <c r="U104" s="206"/>
      <c r="V104" s="206"/>
      <c r="W104" s="206"/>
      <c r="X104" s="206"/>
      <c r="Y104" s="206"/>
      <c r="Z104" s="206"/>
    </row>
    <row r="105" spans="1:26" ht="15.75" hidden="1" customHeight="1" x14ac:dyDescent="0.15">
      <c r="A105" s="183"/>
      <c r="B105" s="183"/>
      <c r="C105" s="206"/>
      <c r="D105" s="206"/>
      <c r="E105" s="206"/>
      <c r="F105" s="206"/>
      <c r="G105" s="206"/>
      <c r="H105" s="206"/>
      <c r="I105" s="225"/>
      <c r="J105" s="206"/>
      <c r="K105" s="237"/>
      <c r="L105" s="206"/>
      <c r="M105" s="206"/>
      <c r="N105" s="206"/>
      <c r="O105" s="206"/>
      <c r="P105" s="206"/>
      <c r="Q105" s="206"/>
      <c r="R105" s="206"/>
      <c r="S105" s="206"/>
      <c r="T105" s="206"/>
      <c r="U105" s="206"/>
      <c r="V105" s="206"/>
      <c r="W105" s="206"/>
      <c r="X105" s="206"/>
      <c r="Y105" s="206"/>
      <c r="Z105" s="206"/>
    </row>
    <row r="106" spans="1:26" ht="15.75" hidden="1" customHeight="1" x14ac:dyDescent="0.15">
      <c r="A106" s="183"/>
      <c r="B106" s="183"/>
      <c r="C106" s="206"/>
      <c r="D106" s="206"/>
      <c r="E106" s="206"/>
      <c r="F106" s="206"/>
      <c r="G106" s="206"/>
      <c r="H106" s="206"/>
      <c r="I106" s="225"/>
      <c r="J106" s="206"/>
      <c r="K106" s="237"/>
      <c r="L106" s="206"/>
      <c r="M106" s="206"/>
      <c r="N106" s="206"/>
      <c r="O106" s="206"/>
      <c r="P106" s="206"/>
      <c r="Q106" s="206"/>
      <c r="R106" s="206"/>
      <c r="S106" s="206"/>
      <c r="T106" s="206"/>
      <c r="U106" s="206"/>
      <c r="V106" s="206"/>
      <c r="W106" s="206"/>
      <c r="X106" s="206"/>
      <c r="Y106" s="206"/>
      <c r="Z106" s="206"/>
    </row>
    <row r="107" spans="1:26" ht="15.75" hidden="1" customHeight="1" x14ac:dyDescent="0.15">
      <c r="A107" s="183"/>
      <c r="B107" s="183"/>
      <c r="C107" s="206"/>
      <c r="D107" s="206"/>
      <c r="E107" s="206"/>
      <c r="F107" s="206"/>
      <c r="G107" s="206"/>
      <c r="H107" s="206"/>
      <c r="I107" s="225"/>
      <c r="J107" s="206"/>
      <c r="K107" s="237"/>
      <c r="L107" s="206"/>
      <c r="M107" s="206"/>
      <c r="N107" s="206"/>
      <c r="O107" s="206"/>
      <c r="P107" s="206"/>
      <c r="Q107" s="206"/>
      <c r="R107" s="206"/>
      <c r="S107" s="206"/>
      <c r="T107" s="206"/>
      <c r="U107" s="206"/>
      <c r="V107" s="206"/>
      <c r="W107" s="206"/>
      <c r="X107" s="206"/>
      <c r="Y107" s="206"/>
      <c r="Z107" s="206"/>
    </row>
    <row r="108" spans="1:26" ht="20.100000000000001" customHeight="1" x14ac:dyDescent="0.15">
      <c r="A108" s="183"/>
      <c r="B108" s="183"/>
      <c r="C108" s="206"/>
      <c r="D108" s="206"/>
      <c r="E108" s="206"/>
      <c r="F108" s="206"/>
      <c r="G108" s="206"/>
      <c r="H108" s="206"/>
      <c r="I108" s="225"/>
      <c r="J108" s="206"/>
      <c r="K108" s="237"/>
      <c r="L108" s="206"/>
      <c r="M108" s="206"/>
      <c r="N108" s="206"/>
      <c r="O108" s="206"/>
      <c r="P108" s="206"/>
      <c r="Q108" s="206"/>
      <c r="R108" s="206"/>
      <c r="S108" s="206"/>
      <c r="T108" s="206"/>
      <c r="U108" s="206"/>
      <c r="V108" s="206"/>
      <c r="W108" s="206"/>
      <c r="X108" s="206"/>
      <c r="Y108" s="206"/>
      <c r="Z108" s="206"/>
    </row>
    <row r="109" spans="1:26" ht="20.100000000000001" customHeight="1" x14ac:dyDescent="0.15">
      <c r="A109" s="183"/>
      <c r="B109" s="183"/>
      <c r="C109" s="193" t="s">
        <v>74</v>
      </c>
      <c r="D109" s="194"/>
      <c r="E109" s="194"/>
      <c r="F109" s="194"/>
      <c r="G109" s="194"/>
      <c r="H109" s="195"/>
      <c r="Q109" s="238"/>
    </row>
    <row r="110" spans="1:26" ht="15" customHeight="1" x14ac:dyDescent="0.15">
      <c r="A110" s="183"/>
      <c r="B110" s="183"/>
      <c r="C110" s="239"/>
      <c r="D110" s="240"/>
      <c r="E110" s="240"/>
      <c r="F110" s="240"/>
      <c r="G110" s="240"/>
      <c r="H110" s="240"/>
      <c r="I110" s="241"/>
      <c r="J110" s="198"/>
      <c r="K110" s="241"/>
      <c r="L110" s="198"/>
      <c r="M110" s="198"/>
      <c r="N110" s="198"/>
      <c r="O110" s="198"/>
      <c r="P110" s="198"/>
      <c r="Q110" s="242"/>
      <c r="R110" s="198"/>
      <c r="S110" s="198"/>
      <c r="T110" s="198"/>
      <c r="U110" s="198"/>
      <c r="V110" s="198"/>
      <c r="W110" s="198"/>
      <c r="X110" s="198"/>
      <c r="Y110" s="198"/>
      <c r="Z110" s="199"/>
    </row>
    <row r="111" spans="1:26" ht="30" customHeight="1" x14ac:dyDescent="0.15">
      <c r="A111" s="183"/>
      <c r="B111" s="183"/>
      <c r="C111" s="239"/>
      <c r="D111" s="243" t="s">
        <v>153</v>
      </c>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05"/>
    </row>
    <row r="112" spans="1:26" ht="20.100000000000001" customHeight="1" x14ac:dyDescent="0.15">
      <c r="A112" s="183"/>
      <c r="B112" s="183"/>
      <c r="C112" s="200"/>
      <c r="D112" s="201">
        <v>1</v>
      </c>
      <c r="E112" s="181" t="s">
        <v>75</v>
      </c>
      <c r="I112" s="65"/>
      <c r="J112" s="65"/>
      <c r="K112" s="65"/>
      <c r="L112" s="65"/>
      <c r="M112" s="65"/>
      <c r="N112" s="65"/>
      <c r="O112" s="65"/>
      <c r="P112" s="65"/>
      <c r="Q112" s="130"/>
      <c r="R112" s="65"/>
      <c r="S112" s="65"/>
      <c r="T112" s="65"/>
      <c r="U112" s="65"/>
      <c r="V112" s="65"/>
      <c r="W112" s="65"/>
      <c r="X112" s="65"/>
      <c r="Y112" s="65"/>
      <c r="Z112" s="205"/>
    </row>
    <row r="113" spans="1:26" ht="20.100000000000001" customHeight="1" x14ac:dyDescent="0.15">
      <c r="A113" s="183"/>
      <c r="B113" s="183"/>
      <c r="C113" s="200"/>
      <c r="D113" s="201"/>
      <c r="E113" s="206"/>
      <c r="F113" s="206"/>
      <c r="G113" s="206"/>
      <c r="H113" s="206"/>
      <c r="I113" s="212"/>
      <c r="J113" s="208" t="s">
        <v>76</v>
      </c>
      <c r="K113" s="231"/>
      <c r="L113" s="207"/>
      <c r="M113" s="207"/>
      <c r="N113" s="207"/>
      <c r="O113" s="207"/>
      <c r="P113" s="207"/>
      <c r="Q113" s="244"/>
      <c r="R113" s="207"/>
      <c r="S113" s="207"/>
      <c r="T113" s="207"/>
      <c r="U113" s="207"/>
      <c r="V113" s="207"/>
      <c r="W113" s="207"/>
      <c r="X113" s="207"/>
      <c r="Y113" s="207"/>
      <c r="Z113" s="205"/>
    </row>
    <row r="114" spans="1:26" ht="20.100000000000001" customHeight="1" x14ac:dyDescent="0.15">
      <c r="A114" s="183">
        <f>IFERROR(IF(AND(TRIM($I114)&lt;&gt;"", NOT(OR(IFERROR(SEARCH(" ",$I114),0)&gt;0, IFERROR(SEARCH("　",$I114),0)&gt;0))),1001,0),3)</f>
        <v>0</v>
      </c>
      <c r="B114" s="183"/>
      <c r="C114" s="200"/>
      <c r="D114" s="201">
        <f>D112+1</f>
        <v>2</v>
      </c>
      <c r="E114" s="181" t="s">
        <v>87</v>
      </c>
      <c r="I114" s="65"/>
      <c r="J114" s="65"/>
      <c r="K114" s="65"/>
      <c r="L114" s="65"/>
      <c r="M114" s="65"/>
      <c r="N114" s="65"/>
      <c r="O114" s="65"/>
      <c r="P114" s="65"/>
      <c r="Q114" s="65"/>
      <c r="R114" s="65"/>
      <c r="S114" s="65"/>
      <c r="T114" s="65"/>
      <c r="U114" s="65"/>
      <c r="V114" s="65"/>
      <c r="W114" s="65"/>
      <c r="X114" s="65"/>
      <c r="Y114" s="65"/>
      <c r="Z114" s="205"/>
    </row>
    <row r="115" spans="1:26" ht="20.100000000000001" customHeight="1" x14ac:dyDescent="0.15">
      <c r="A115" s="183"/>
      <c r="B115" s="183"/>
      <c r="C115" s="200"/>
      <c r="D115" s="201"/>
      <c r="E115" s="206"/>
      <c r="F115" s="206"/>
      <c r="G115" s="206"/>
      <c r="H115" s="206"/>
      <c r="I115" s="212"/>
      <c r="J115" s="208" t="s">
        <v>58</v>
      </c>
      <c r="K115" s="208"/>
      <c r="L115" s="208"/>
      <c r="M115" s="208"/>
      <c r="N115" s="208"/>
      <c r="O115" s="208"/>
      <c r="P115" s="208"/>
      <c r="Q115" s="208"/>
      <c r="R115" s="208"/>
      <c r="S115" s="208"/>
      <c r="T115" s="208"/>
      <c r="U115" s="208"/>
      <c r="V115" s="208"/>
      <c r="W115" s="208"/>
      <c r="X115" s="208"/>
      <c r="Y115" s="208"/>
      <c r="Z115" s="205"/>
    </row>
    <row r="116" spans="1:26" ht="20.100000000000001" customHeight="1" x14ac:dyDescent="0.15">
      <c r="A116" s="183">
        <f>IFERROR(IF(AND(TRIM($I116)&lt;&gt;"", NOT(OR(IFERROR(SEARCH(" ",$I116),0)&gt;0, IFERROR(SEARCH("　",$I116),0)&gt;0))),1001,0),3)</f>
        <v>0</v>
      </c>
      <c r="B116" s="183"/>
      <c r="C116" s="200"/>
      <c r="D116" s="201">
        <f>D114+1</f>
        <v>3</v>
      </c>
      <c r="E116" s="181" t="s">
        <v>88</v>
      </c>
      <c r="I116" s="65"/>
      <c r="J116" s="65"/>
      <c r="K116" s="65"/>
      <c r="L116" s="65"/>
      <c r="M116" s="65"/>
      <c r="N116" s="65"/>
      <c r="O116" s="65"/>
      <c r="P116" s="65"/>
      <c r="Q116" s="65"/>
      <c r="R116" s="65"/>
      <c r="S116" s="65"/>
      <c r="T116" s="65"/>
      <c r="U116" s="65"/>
      <c r="V116" s="65"/>
      <c r="W116" s="65"/>
      <c r="X116" s="65"/>
      <c r="Y116" s="65"/>
      <c r="Z116" s="205"/>
    </row>
    <row r="117" spans="1:26" ht="20.100000000000001" customHeight="1" x14ac:dyDescent="0.15">
      <c r="A117" s="183"/>
      <c r="B117" s="183"/>
      <c r="C117" s="200"/>
      <c r="D117" s="206"/>
      <c r="E117" s="206"/>
      <c r="F117" s="206"/>
      <c r="G117" s="206"/>
      <c r="H117" s="206"/>
      <c r="I117" s="212"/>
      <c r="J117" s="208" t="s">
        <v>60</v>
      </c>
      <c r="K117" s="208"/>
      <c r="L117" s="208"/>
      <c r="M117" s="208"/>
      <c r="N117" s="208"/>
      <c r="O117" s="208"/>
      <c r="P117" s="208"/>
      <c r="Q117" s="208"/>
      <c r="R117" s="208"/>
      <c r="S117" s="208"/>
      <c r="T117" s="208"/>
      <c r="U117" s="208"/>
      <c r="V117" s="208"/>
      <c r="W117" s="208"/>
      <c r="X117" s="208"/>
      <c r="Y117" s="208"/>
      <c r="Z117" s="205"/>
    </row>
    <row r="118" spans="1:26" ht="20.100000000000001" customHeight="1" x14ac:dyDescent="0.15">
      <c r="A118" s="183"/>
      <c r="B118" s="183"/>
      <c r="C118" s="200"/>
      <c r="D118" s="201">
        <f>D116+1</f>
        <v>4</v>
      </c>
      <c r="E118" s="181" t="s">
        <v>53</v>
      </c>
      <c r="I118" s="101"/>
      <c r="J118" s="102"/>
      <c r="K118" s="102"/>
      <c r="L118" s="102"/>
      <c r="M118" s="102"/>
      <c r="N118" s="206"/>
      <c r="O118" s="206"/>
      <c r="P118" s="206"/>
      <c r="Q118" s="206"/>
      <c r="R118" s="206"/>
      <c r="S118" s="206"/>
      <c r="T118" s="206"/>
      <c r="U118" s="206"/>
      <c r="V118" s="206"/>
      <c r="W118" s="206"/>
      <c r="X118" s="206"/>
      <c r="Y118" s="206"/>
      <c r="Z118" s="205"/>
    </row>
    <row r="119" spans="1:26" ht="20.100000000000001" customHeight="1" x14ac:dyDescent="0.15">
      <c r="A119" s="183"/>
      <c r="B119" s="183"/>
      <c r="C119" s="200"/>
      <c r="D119" s="201"/>
      <c r="E119" s="206"/>
      <c r="F119" s="206"/>
      <c r="G119" s="206"/>
      <c r="H119" s="206"/>
      <c r="I119" s="203"/>
      <c r="J119" s="208" t="s">
        <v>115</v>
      </c>
      <c r="K119" s="207"/>
      <c r="L119" s="207"/>
      <c r="M119" s="207"/>
      <c r="N119" s="207"/>
      <c r="O119" s="207"/>
      <c r="P119" s="207"/>
      <c r="Q119" s="207"/>
      <c r="R119" s="207"/>
      <c r="S119" s="207"/>
      <c r="T119" s="207"/>
      <c r="U119" s="207"/>
      <c r="V119" s="207"/>
      <c r="W119" s="207"/>
      <c r="X119" s="207"/>
      <c r="Y119" s="207"/>
      <c r="Z119" s="205"/>
    </row>
    <row r="120" spans="1:26" ht="20.100000000000001" customHeight="1" x14ac:dyDescent="0.15">
      <c r="A120" s="183">
        <f>IFERROR(IF(AND(TRIM($I120)&lt;&gt;"", AND(OR(ISERROR(FIND("@"&amp;LEFT($I120,3)&amp;"@", 都道府県3))=FALSE, ISERROR(FIND("@"&amp;LEFT($I120,4)&amp;"@",都道府県4))=FALSE))=FALSE),1001,0),3)</f>
        <v>0</v>
      </c>
      <c r="B120" s="183"/>
      <c r="C120" s="200"/>
      <c r="D120" s="201">
        <f>D118+1</f>
        <v>5</v>
      </c>
      <c r="E120" s="181" t="s">
        <v>54</v>
      </c>
      <c r="I120" s="103"/>
      <c r="J120" s="103"/>
      <c r="K120" s="103"/>
      <c r="L120" s="103"/>
      <c r="M120" s="103"/>
      <c r="N120" s="103"/>
      <c r="O120" s="103"/>
      <c r="P120" s="103"/>
      <c r="Q120" s="104"/>
      <c r="R120" s="103"/>
      <c r="S120" s="103"/>
      <c r="T120" s="103"/>
      <c r="U120" s="103"/>
      <c r="V120" s="103"/>
      <c r="W120" s="103"/>
      <c r="X120" s="103"/>
      <c r="Y120" s="103"/>
      <c r="Z120" s="205"/>
    </row>
    <row r="121" spans="1:26" ht="20.100000000000001" customHeight="1" x14ac:dyDescent="0.15">
      <c r="A121" s="183"/>
      <c r="B121" s="183"/>
      <c r="C121" s="200"/>
      <c r="D121" s="201"/>
      <c r="E121" s="206"/>
      <c r="F121" s="206"/>
      <c r="G121" s="206"/>
      <c r="H121" s="206"/>
      <c r="I121" s="203"/>
      <c r="J121" s="208" t="s">
        <v>89</v>
      </c>
      <c r="K121" s="207"/>
      <c r="L121" s="207"/>
      <c r="M121" s="207"/>
      <c r="N121" s="207"/>
      <c r="O121" s="207"/>
      <c r="P121" s="207"/>
      <c r="Q121" s="207"/>
      <c r="R121" s="207"/>
      <c r="S121" s="207"/>
      <c r="T121" s="207"/>
      <c r="U121" s="207"/>
      <c r="V121" s="207"/>
      <c r="W121" s="207"/>
      <c r="X121" s="207"/>
      <c r="Y121" s="207"/>
      <c r="Z121" s="205"/>
    </row>
    <row r="122" spans="1:26" ht="20.100000000000001" customHeight="1" x14ac:dyDescent="0.15">
      <c r="A122" s="183">
        <f>IFERROR(IF(AND(TRIM($I122)&lt;&gt;"", NOT(AND(ISNUMBER(VALUE(SUBSTITUTE($I122,"-",""))), IFERROR(SEARCH("-",$I122),0)&gt;0))),1001,0),3)</f>
        <v>0</v>
      </c>
      <c r="B122" s="183"/>
      <c r="C122" s="200"/>
      <c r="D122" s="201">
        <f>D120+1</f>
        <v>6</v>
      </c>
      <c r="E122" s="181" t="s">
        <v>61</v>
      </c>
      <c r="I122" s="65"/>
      <c r="J122" s="65"/>
      <c r="K122" s="65"/>
      <c r="L122" s="65"/>
      <c r="M122" s="65"/>
      <c r="O122" s="213" t="s">
        <v>62</v>
      </c>
      <c r="P122" s="1"/>
      <c r="Q122" s="181" t="s">
        <v>63</v>
      </c>
      <c r="Y122" s="207"/>
      <c r="Z122" s="205"/>
    </row>
    <row r="123" spans="1:26" ht="20.100000000000001" customHeight="1" x14ac:dyDescent="0.15">
      <c r="A123" s="183"/>
      <c r="B123" s="183"/>
      <c r="C123" s="209"/>
      <c r="D123" s="206"/>
      <c r="E123" s="206"/>
      <c r="F123" s="206"/>
      <c r="G123" s="206"/>
      <c r="H123" s="206"/>
      <c r="I123" s="203"/>
      <c r="J123" s="208" t="s">
        <v>90</v>
      </c>
      <c r="K123" s="207"/>
      <c r="L123" s="207"/>
      <c r="M123" s="207"/>
      <c r="N123" s="207"/>
      <c r="O123" s="207"/>
      <c r="P123" s="207"/>
      <c r="Q123" s="207"/>
      <c r="R123" s="207"/>
      <c r="S123" s="207"/>
      <c r="T123" s="207"/>
      <c r="U123" s="207"/>
      <c r="V123" s="207"/>
      <c r="W123" s="207"/>
      <c r="X123" s="207"/>
      <c r="Y123" s="207"/>
      <c r="Z123" s="205"/>
    </row>
    <row r="124" spans="1:26" ht="20.100000000000001" customHeight="1" x14ac:dyDescent="0.15">
      <c r="A124" s="183">
        <f>IFERROR(IF(AND(TRIM($I124)&lt;&gt;"", NOT(AND(ISNUMBER(VALUE(SUBSTITUTE($I124,"-",""))), IFERROR(SEARCH("-",$I124),0)&gt;0))),1001,0),3)</f>
        <v>0</v>
      </c>
      <c r="B124" s="183"/>
      <c r="C124" s="200"/>
      <c r="D124" s="201">
        <f>D122+1</f>
        <v>7</v>
      </c>
      <c r="E124" s="181" t="s">
        <v>65</v>
      </c>
      <c r="I124" s="65"/>
      <c r="J124" s="65"/>
      <c r="K124" s="65"/>
      <c r="L124" s="65"/>
      <c r="M124" s="65"/>
      <c r="N124" s="207"/>
      <c r="O124" s="207"/>
      <c r="P124" s="207"/>
      <c r="Q124" s="207"/>
      <c r="R124" s="207"/>
      <c r="S124" s="207"/>
      <c r="T124" s="207"/>
      <c r="U124" s="207"/>
      <c r="V124" s="207"/>
      <c r="W124" s="207"/>
      <c r="X124" s="207"/>
      <c r="Y124" s="207"/>
      <c r="Z124" s="205"/>
    </row>
    <row r="125" spans="1:26" ht="20.100000000000001" customHeight="1" x14ac:dyDescent="0.15">
      <c r="A125" s="183"/>
      <c r="B125" s="183"/>
      <c r="C125" s="209"/>
      <c r="D125" s="206"/>
      <c r="E125" s="206"/>
      <c r="F125" s="206"/>
      <c r="G125" s="206"/>
      <c r="H125" s="206"/>
      <c r="I125" s="203"/>
      <c r="J125" s="208" t="s">
        <v>90</v>
      </c>
      <c r="K125" s="207"/>
      <c r="L125" s="207"/>
      <c r="M125" s="207"/>
      <c r="N125" s="207"/>
      <c r="O125" s="207"/>
      <c r="P125" s="207"/>
      <c r="Q125" s="207"/>
      <c r="R125" s="207"/>
      <c r="S125" s="207"/>
      <c r="T125" s="207"/>
      <c r="U125" s="207"/>
      <c r="V125" s="207"/>
      <c r="W125" s="207"/>
      <c r="X125" s="207"/>
      <c r="Y125" s="207"/>
      <c r="Z125" s="205"/>
    </row>
    <row r="126" spans="1:26" ht="20.100000000000001" customHeight="1" x14ac:dyDescent="0.15">
      <c r="A126" s="183">
        <f>IFERROR(IF(AND(TRIM($I126)&lt;&gt;"", NOT(IFERROR(SEARCH("@",$I126),0)&gt;0)),1001,0),3)</f>
        <v>0</v>
      </c>
      <c r="B126" s="183"/>
      <c r="C126" s="200"/>
      <c r="D126" s="201">
        <f>D124+1</f>
        <v>8</v>
      </c>
      <c r="E126" s="181" t="s">
        <v>66</v>
      </c>
      <c r="I126" s="65"/>
      <c r="J126" s="65"/>
      <c r="K126" s="65"/>
      <c r="L126" s="65"/>
      <c r="M126" s="65"/>
      <c r="N126" s="65"/>
      <c r="O126" s="65"/>
      <c r="P126" s="65"/>
      <c r="Q126" s="129"/>
      <c r="R126" s="65"/>
      <c r="S126" s="65"/>
      <c r="T126" s="65"/>
      <c r="U126" s="65"/>
      <c r="V126" s="65"/>
      <c r="W126" s="65"/>
      <c r="X126" s="65"/>
      <c r="Y126" s="65"/>
      <c r="Z126" s="205"/>
    </row>
    <row r="127" spans="1:26" ht="20.100000000000001" customHeight="1" x14ac:dyDescent="0.15">
      <c r="A127" s="183"/>
      <c r="B127" s="183"/>
      <c r="C127" s="209"/>
      <c r="D127" s="206"/>
      <c r="E127" s="206"/>
      <c r="F127" s="206"/>
      <c r="G127" s="206"/>
      <c r="H127" s="206"/>
      <c r="I127" s="203"/>
      <c r="J127" s="214" t="s">
        <v>113</v>
      </c>
      <c r="K127" s="231"/>
      <c r="L127" s="207"/>
      <c r="M127" s="207"/>
      <c r="N127" s="207"/>
      <c r="O127" s="207"/>
      <c r="P127" s="207"/>
      <c r="Q127" s="232"/>
      <c r="R127" s="207"/>
      <c r="S127" s="207"/>
      <c r="T127" s="207"/>
      <c r="U127" s="207"/>
      <c r="V127" s="207"/>
      <c r="W127" s="207"/>
      <c r="X127" s="207"/>
      <c r="Y127" s="207"/>
      <c r="Z127" s="205"/>
    </row>
    <row r="128" spans="1:26" ht="20.100000000000001" customHeight="1" x14ac:dyDescent="0.15">
      <c r="A128" s="183"/>
      <c r="B128" s="183"/>
      <c r="C128" s="220"/>
      <c r="D128" s="221"/>
      <c r="E128" s="221"/>
      <c r="F128" s="221"/>
      <c r="G128" s="221"/>
      <c r="H128" s="221"/>
      <c r="I128" s="223"/>
      <c r="J128" s="222"/>
      <c r="K128" s="223"/>
      <c r="L128" s="222"/>
      <c r="M128" s="222"/>
      <c r="N128" s="222"/>
      <c r="O128" s="222"/>
      <c r="P128" s="222"/>
      <c r="Q128" s="245"/>
      <c r="R128" s="222"/>
      <c r="S128" s="222"/>
      <c r="T128" s="222"/>
      <c r="U128" s="222"/>
      <c r="V128" s="222"/>
      <c r="W128" s="222"/>
      <c r="X128" s="222"/>
      <c r="Y128" s="222"/>
      <c r="Z128" s="224"/>
    </row>
    <row r="129" spans="1:26" ht="20.100000000000001" customHeight="1" x14ac:dyDescent="0.15">
      <c r="A129" s="183"/>
      <c r="B129" s="183"/>
      <c r="C129" s="206"/>
      <c r="D129" s="206"/>
      <c r="E129" s="206"/>
      <c r="F129" s="206"/>
      <c r="G129" s="206"/>
      <c r="H129" s="206"/>
      <c r="I129" s="226"/>
      <c r="J129" s="226"/>
      <c r="K129" s="226"/>
      <c r="L129" s="226"/>
      <c r="M129" s="226"/>
      <c r="N129" s="226"/>
      <c r="O129" s="226"/>
      <c r="P129" s="226"/>
      <c r="Q129" s="246"/>
      <c r="R129" s="226"/>
      <c r="S129" s="226"/>
      <c r="T129" s="226"/>
      <c r="U129" s="226"/>
      <c r="V129" s="226"/>
      <c r="W129" s="226"/>
      <c r="X129" s="226"/>
      <c r="Y129" s="226"/>
      <c r="Z129" s="206"/>
    </row>
    <row r="130" spans="1:26" ht="15.75" hidden="1" customHeight="1" x14ac:dyDescent="0.15">
      <c r="A130" s="183"/>
      <c r="B130" s="183"/>
      <c r="C130" s="206"/>
      <c r="D130" s="206"/>
      <c r="E130" s="206"/>
      <c r="F130" s="206"/>
      <c r="G130" s="206"/>
      <c r="H130" s="206"/>
      <c r="I130" s="226"/>
      <c r="J130" s="226"/>
      <c r="K130" s="226"/>
      <c r="L130" s="226"/>
      <c r="M130" s="226"/>
      <c r="N130" s="226"/>
      <c r="O130" s="226"/>
      <c r="P130" s="226"/>
      <c r="Q130" s="246"/>
      <c r="R130" s="226"/>
      <c r="S130" s="226"/>
      <c r="T130" s="226"/>
      <c r="U130" s="226"/>
      <c r="V130" s="226"/>
      <c r="W130" s="226"/>
      <c r="X130" s="226"/>
      <c r="Y130" s="226"/>
      <c r="Z130" s="206"/>
    </row>
    <row r="131" spans="1:26" ht="15.75" hidden="1" customHeight="1" x14ac:dyDescent="0.15">
      <c r="A131" s="183"/>
      <c r="B131" s="183"/>
      <c r="C131" s="206"/>
      <c r="D131" s="206"/>
      <c r="E131" s="206"/>
      <c r="F131" s="206"/>
      <c r="G131" s="206"/>
      <c r="H131" s="206"/>
      <c r="I131" s="226"/>
      <c r="J131" s="226"/>
      <c r="K131" s="226"/>
      <c r="L131" s="226"/>
      <c r="M131" s="226"/>
      <c r="N131" s="226"/>
      <c r="O131" s="226"/>
      <c r="P131" s="226"/>
      <c r="Q131" s="246"/>
      <c r="R131" s="226"/>
      <c r="S131" s="226"/>
      <c r="T131" s="226"/>
      <c r="U131" s="226"/>
      <c r="V131" s="226"/>
      <c r="W131" s="226"/>
      <c r="X131" s="226"/>
      <c r="Y131" s="226"/>
      <c r="Z131" s="206"/>
    </row>
    <row r="132" spans="1:26" ht="15.75" hidden="1" customHeight="1" x14ac:dyDescent="0.15">
      <c r="A132" s="183"/>
      <c r="B132" s="183"/>
      <c r="C132" s="206"/>
      <c r="D132" s="206"/>
      <c r="E132" s="206"/>
      <c r="F132" s="206"/>
      <c r="G132" s="206"/>
      <c r="H132" s="206"/>
      <c r="I132" s="226"/>
      <c r="J132" s="226"/>
      <c r="K132" s="226"/>
      <c r="L132" s="226"/>
      <c r="M132" s="226"/>
      <c r="N132" s="226"/>
      <c r="O132" s="226"/>
      <c r="P132" s="226"/>
      <c r="Q132" s="246"/>
      <c r="R132" s="226"/>
      <c r="S132" s="226"/>
      <c r="T132" s="226"/>
      <c r="U132" s="226"/>
      <c r="V132" s="226"/>
      <c r="W132" s="226"/>
      <c r="X132" s="226"/>
      <c r="Y132" s="226"/>
      <c r="Z132" s="206"/>
    </row>
    <row r="133" spans="1:26" ht="15.75" hidden="1" customHeight="1" x14ac:dyDescent="0.15">
      <c r="A133" s="183"/>
      <c r="B133" s="183"/>
      <c r="C133" s="206"/>
      <c r="D133" s="206"/>
      <c r="E133" s="206"/>
      <c r="F133" s="206"/>
      <c r="G133" s="206"/>
      <c r="H133" s="206"/>
      <c r="I133" s="226"/>
      <c r="J133" s="226"/>
      <c r="K133" s="226"/>
      <c r="L133" s="226"/>
      <c r="M133" s="226"/>
      <c r="N133" s="226"/>
      <c r="O133" s="226"/>
      <c r="P133" s="226"/>
      <c r="Q133" s="246"/>
      <c r="R133" s="226"/>
      <c r="S133" s="226"/>
      <c r="T133" s="226"/>
      <c r="U133" s="226"/>
      <c r="V133" s="226"/>
      <c r="W133" s="226"/>
      <c r="X133" s="226"/>
      <c r="Y133" s="226"/>
      <c r="Z133" s="206"/>
    </row>
    <row r="134" spans="1:26" ht="15.75" hidden="1" customHeight="1" x14ac:dyDescent="0.15">
      <c r="A134" s="183"/>
      <c r="B134" s="183"/>
      <c r="C134" s="206"/>
      <c r="D134" s="206"/>
      <c r="E134" s="206"/>
      <c r="F134" s="206"/>
      <c r="G134" s="206"/>
      <c r="H134" s="206"/>
      <c r="I134" s="226"/>
      <c r="J134" s="226"/>
      <c r="K134" s="226"/>
      <c r="L134" s="226"/>
      <c r="M134" s="226"/>
      <c r="N134" s="226"/>
      <c r="O134" s="226"/>
      <c r="P134" s="226"/>
      <c r="Q134" s="246"/>
      <c r="R134" s="226"/>
      <c r="S134" s="226"/>
      <c r="T134" s="226"/>
      <c r="U134" s="226"/>
      <c r="V134" s="226"/>
      <c r="W134" s="226"/>
      <c r="X134" s="226"/>
      <c r="Y134" s="226"/>
      <c r="Z134" s="206"/>
    </row>
    <row r="135" spans="1:26" ht="15.75" hidden="1" customHeight="1" x14ac:dyDescent="0.15">
      <c r="A135" s="183"/>
      <c r="B135" s="183"/>
      <c r="C135" s="206"/>
      <c r="D135" s="206"/>
      <c r="E135" s="206"/>
      <c r="F135" s="206"/>
      <c r="G135" s="206"/>
      <c r="H135" s="206"/>
      <c r="I135" s="226"/>
      <c r="J135" s="226"/>
      <c r="K135" s="226"/>
      <c r="L135" s="226"/>
      <c r="M135" s="226"/>
      <c r="N135" s="226"/>
      <c r="O135" s="226"/>
      <c r="P135" s="226"/>
      <c r="Q135" s="246"/>
      <c r="R135" s="226"/>
      <c r="S135" s="226"/>
      <c r="T135" s="226"/>
      <c r="U135" s="226"/>
      <c r="V135" s="226"/>
      <c r="W135" s="226"/>
      <c r="X135" s="226"/>
      <c r="Y135" s="226"/>
      <c r="Z135" s="206"/>
    </row>
    <row r="136" spans="1:26" ht="15.75" hidden="1" customHeight="1" x14ac:dyDescent="0.15">
      <c r="A136" s="183"/>
      <c r="B136" s="183"/>
      <c r="C136" s="206"/>
      <c r="D136" s="206"/>
      <c r="E136" s="206"/>
      <c r="F136" s="206"/>
      <c r="G136" s="206"/>
      <c r="H136" s="206"/>
      <c r="I136" s="226"/>
      <c r="J136" s="226"/>
      <c r="K136" s="226"/>
      <c r="L136" s="226"/>
      <c r="M136" s="226"/>
      <c r="N136" s="226"/>
      <c r="O136" s="226"/>
      <c r="P136" s="226"/>
      <c r="Q136" s="246"/>
      <c r="R136" s="226"/>
      <c r="S136" s="226"/>
      <c r="T136" s="226"/>
      <c r="U136" s="226"/>
      <c r="V136" s="226"/>
      <c r="W136" s="226"/>
      <c r="X136" s="226"/>
      <c r="Y136" s="226"/>
      <c r="Z136" s="206"/>
    </row>
    <row r="137" spans="1:26" ht="15.75" hidden="1" customHeight="1" x14ac:dyDescent="0.15">
      <c r="A137" s="183"/>
      <c r="B137" s="183"/>
      <c r="C137" s="206"/>
      <c r="D137" s="206"/>
      <c r="E137" s="206"/>
      <c r="F137" s="206"/>
      <c r="G137" s="206"/>
      <c r="H137" s="206"/>
      <c r="I137" s="226"/>
      <c r="J137" s="226"/>
      <c r="K137" s="226"/>
      <c r="L137" s="226"/>
      <c r="M137" s="226"/>
      <c r="N137" s="226"/>
      <c r="O137" s="226"/>
      <c r="P137" s="226"/>
      <c r="Q137" s="246"/>
      <c r="R137" s="226"/>
      <c r="S137" s="226"/>
      <c r="T137" s="226"/>
      <c r="U137" s="226"/>
      <c r="V137" s="226"/>
      <c r="W137" s="226"/>
      <c r="X137" s="226"/>
      <c r="Y137" s="226"/>
      <c r="Z137" s="206"/>
    </row>
    <row r="138" spans="1:26" ht="15.75" hidden="1" customHeight="1" x14ac:dyDescent="0.15">
      <c r="A138" s="183"/>
      <c r="B138" s="183"/>
      <c r="C138" s="206"/>
      <c r="D138" s="206"/>
      <c r="E138" s="206"/>
      <c r="F138" s="206"/>
      <c r="G138" s="206"/>
      <c r="H138" s="206"/>
      <c r="I138" s="226"/>
      <c r="J138" s="226"/>
      <c r="K138" s="226"/>
      <c r="L138" s="226"/>
      <c r="M138" s="226"/>
      <c r="N138" s="226"/>
      <c r="O138" s="226"/>
      <c r="P138" s="226"/>
      <c r="Q138" s="246"/>
      <c r="R138" s="226"/>
      <c r="S138" s="226"/>
      <c r="T138" s="226"/>
      <c r="U138" s="226"/>
      <c r="V138" s="226"/>
      <c r="W138" s="226"/>
      <c r="X138" s="226"/>
      <c r="Y138" s="226"/>
      <c r="Z138" s="206"/>
    </row>
    <row r="139" spans="1:26" ht="15.75" hidden="1" customHeight="1" x14ac:dyDescent="0.15">
      <c r="A139" s="183"/>
      <c r="B139" s="183"/>
      <c r="C139" s="206"/>
      <c r="D139" s="206"/>
      <c r="E139" s="206"/>
      <c r="F139" s="206"/>
      <c r="G139" s="206"/>
      <c r="H139" s="206"/>
      <c r="I139" s="226"/>
      <c r="J139" s="226"/>
      <c r="K139" s="226"/>
      <c r="L139" s="226"/>
      <c r="M139" s="226"/>
      <c r="N139" s="226"/>
      <c r="O139" s="226"/>
      <c r="P139" s="226"/>
      <c r="Q139" s="246"/>
      <c r="R139" s="226"/>
      <c r="S139" s="226"/>
      <c r="T139" s="226"/>
      <c r="U139" s="226"/>
      <c r="V139" s="226"/>
      <c r="W139" s="226"/>
      <c r="X139" s="226"/>
      <c r="Y139" s="226"/>
      <c r="Z139" s="206"/>
    </row>
    <row r="140" spans="1:26" ht="15.75" hidden="1" customHeight="1" x14ac:dyDescent="0.15">
      <c r="A140" s="183"/>
      <c r="B140" s="183"/>
      <c r="C140" s="206"/>
      <c r="D140" s="206"/>
      <c r="E140" s="206"/>
      <c r="F140" s="206"/>
      <c r="G140" s="206"/>
      <c r="H140" s="206"/>
      <c r="I140" s="226"/>
      <c r="J140" s="226"/>
      <c r="K140" s="226"/>
      <c r="L140" s="226"/>
      <c r="M140" s="226"/>
      <c r="N140" s="226"/>
      <c r="O140" s="226"/>
      <c r="P140" s="226"/>
      <c r="Q140" s="246"/>
      <c r="R140" s="226"/>
      <c r="S140" s="226"/>
      <c r="T140" s="226"/>
      <c r="U140" s="226"/>
      <c r="V140" s="226"/>
      <c r="W140" s="226"/>
      <c r="X140" s="226"/>
      <c r="Y140" s="226"/>
      <c r="Z140" s="206"/>
    </row>
    <row r="141" spans="1:26" ht="15.75" hidden="1" customHeight="1" x14ac:dyDescent="0.15">
      <c r="A141" s="183"/>
      <c r="B141" s="183"/>
      <c r="C141" s="206"/>
      <c r="D141" s="206"/>
      <c r="E141" s="206"/>
      <c r="F141" s="206"/>
      <c r="G141" s="206"/>
      <c r="H141" s="206"/>
      <c r="I141" s="226"/>
      <c r="J141" s="226"/>
      <c r="K141" s="226"/>
      <c r="L141" s="226"/>
      <c r="M141" s="226"/>
      <c r="N141" s="226"/>
      <c r="O141" s="226"/>
      <c r="P141" s="226"/>
      <c r="Q141" s="246"/>
      <c r="R141" s="226"/>
      <c r="S141" s="226"/>
      <c r="T141" s="226"/>
      <c r="U141" s="226"/>
      <c r="V141" s="226"/>
      <c r="W141" s="226"/>
      <c r="X141" s="226"/>
      <c r="Y141" s="226"/>
      <c r="Z141" s="206"/>
    </row>
    <row r="142" spans="1:26" ht="15.75" hidden="1" customHeight="1" x14ac:dyDescent="0.15">
      <c r="A142" s="183"/>
      <c r="B142" s="183"/>
      <c r="C142" s="206"/>
      <c r="D142" s="206"/>
      <c r="E142" s="206"/>
      <c r="F142" s="206"/>
      <c r="G142" s="206"/>
      <c r="H142" s="206"/>
      <c r="I142" s="226"/>
      <c r="J142" s="226"/>
      <c r="K142" s="226"/>
      <c r="L142" s="226"/>
      <c r="M142" s="226"/>
      <c r="N142" s="226"/>
      <c r="O142" s="226"/>
      <c r="P142" s="226"/>
      <c r="Q142" s="246"/>
      <c r="R142" s="226"/>
      <c r="S142" s="226"/>
      <c r="T142" s="226"/>
      <c r="U142" s="226"/>
      <c r="V142" s="226"/>
      <c r="W142" s="226"/>
      <c r="X142" s="226"/>
      <c r="Y142" s="226"/>
      <c r="Z142" s="206"/>
    </row>
    <row r="143" spans="1:26" ht="15.75" hidden="1" customHeight="1" x14ac:dyDescent="0.15">
      <c r="A143" s="183"/>
      <c r="B143" s="183"/>
      <c r="C143" s="206"/>
      <c r="D143" s="206"/>
      <c r="E143" s="206"/>
      <c r="F143" s="206"/>
      <c r="G143" s="206"/>
      <c r="H143" s="206"/>
      <c r="I143" s="226"/>
      <c r="J143" s="226"/>
      <c r="K143" s="226"/>
      <c r="L143" s="226"/>
      <c r="M143" s="226"/>
      <c r="N143" s="226"/>
      <c r="O143" s="226"/>
      <c r="P143" s="226"/>
      <c r="Q143" s="246"/>
      <c r="R143" s="226"/>
      <c r="S143" s="226"/>
      <c r="T143" s="226"/>
      <c r="U143" s="226"/>
      <c r="V143" s="226"/>
      <c r="W143" s="226"/>
      <c r="X143" s="226"/>
      <c r="Y143" s="226"/>
      <c r="Z143" s="206"/>
    </row>
    <row r="144" spans="1:26" ht="15.75" hidden="1" customHeight="1" x14ac:dyDescent="0.15">
      <c r="A144" s="183"/>
      <c r="B144" s="183"/>
      <c r="C144" s="206"/>
      <c r="D144" s="206"/>
      <c r="E144" s="206"/>
      <c r="F144" s="206"/>
      <c r="G144" s="206"/>
      <c r="H144" s="206"/>
      <c r="I144" s="226"/>
      <c r="J144" s="226"/>
      <c r="K144" s="226"/>
      <c r="L144" s="226"/>
      <c r="M144" s="226"/>
      <c r="N144" s="226"/>
      <c r="O144" s="226"/>
      <c r="P144" s="226"/>
      <c r="Q144" s="246"/>
      <c r="R144" s="226"/>
      <c r="S144" s="226"/>
      <c r="T144" s="226"/>
      <c r="U144" s="226"/>
      <c r="V144" s="226"/>
      <c r="W144" s="226"/>
      <c r="X144" s="226"/>
      <c r="Y144" s="226"/>
      <c r="Z144" s="206"/>
    </row>
    <row r="145" spans="1:26" ht="15.75" hidden="1" customHeight="1" x14ac:dyDescent="0.15">
      <c r="A145" s="183"/>
      <c r="B145" s="183"/>
      <c r="C145" s="206"/>
      <c r="D145" s="206"/>
      <c r="E145" s="206"/>
      <c r="F145" s="206"/>
      <c r="G145" s="206"/>
      <c r="H145" s="206"/>
      <c r="I145" s="226"/>
      <c r="J145" s="226"/>
      <c r="K145" s="226"/>
      <c r="L145" s="226"/>
      <c r="M145" s="226"/>
      <c r="N145" s="226"/>
      <c r="O145" s="226"/>
      <c r="P145" s="226"/>
      <c r="Q145" s="246"/>
      <c r="R145" s="226"/>
      <c r="S145" s="226"/>
      <c r="T145" s="226"/>
      <c r="U145" s="226"/>
      <c r="V145" s="226"/>
      <c r="W145" s="226"/>
      <c r="X145" s="226"/>
      <c r="Y145" s="226"/>
      <c r="Z145" s="206"/>
    </row>
    <row r="146" spans="1:26" ht="15.75" hidden="1" customHeight="1" x14ac:dyDescent="0.15">
      <c r="A146" s="183"/>
      <c r="B146" s="183"/>
      <c r="C146" s="206"/>
      <c r="D146" s="206"/>
      <c r="E146" s="206"/>
      <c r="F146" s="206"/>
      <c r="G146" s="206"/>
      <c r="H146" s="206"/>
      <c r="I146" s="226"/>
      <c r="J146" s="226"/>
      <c r="K146" s="226"/>
      <c r="L146" s="226"/>
      <c r="M146" s="226"/>
      <c r="N146" s="226"/>
      <c r="O146" s="226"/>
      <c r="P146" s="226"/>
      <c r="Q146" s="246"/>
      <c r="R146" s="226"/>
      <c r="S146" s="226"/>
      <c r="T146" s="226"/>
      <c r="U146" s="226"/>
      <c r="V146" s="226"/>
      <c r="W146" s="226"/>
      <c r="X146" s="226"/>
      <c r="Y146" s="226"/>
      <c r="Z146" s="206"/>
    </row>
    <row r="147" spans="1:26" ht="15.75" hidden="1" customHeight="1" x14ac:dyDescent="0.15">
      <c r="A147" s="183"/>
      <c r="B147" s="183"/>
      <c r="C147" s="206"/>
      <c r="D147" s="206"/>
      <c r="E147" s="206"/>
      <c r="F147" s="206"/>
      <c r="G147" s="206"/>
      <c r="H147" s="206"/>
      <c r="I147" s="226"/>
      <c r="J147" s="226"/>
      <c r="K147" s="226"/>
      <c r="L147" s="226"/>
      <c r="M147" s="226"/>
      <c r="N147" s="226"/>
      <c r="O147" s="226"/>
      <c r="P147" s="226"/>
      <c r="Q147" s="246"/>
      <c r="R147" s="226"/>
      <c r="S147" s="226"/>
      <c r="T147" s="226"/>
      <c r="U147" s="226"/>
      <c r="V147" s="226"/>
      <c r="W147" s="226"/>
      <c r="X147" s="226"/>
      <c r="Y147" s="226"/>
      <c r="Z147" s="206"/>
    </row>
    <row r="148" spans="1:26" ht="15.75" hidden="1" customHeight="1" x14ac:dyDescent="0.15">
      <c r="A148" s="183"/>
      <c r="B148" s="183"/>
      <c r="C148" s="206"/>
      <c r="D148" s="206"/>
      <c r="E148" s="206"/>
      <c r="F148" s="206"/>
      <c r="G148" s="206"/>
      <c r="H148" s="206"/>
      <c r="I148" s="226"/>
      <c r="J148" s="226"/>
      <c r="K148" s="226"/>
      <c r="L148" s="226"/>
      <c r="M148" s="226"/>
      <c r="N148" s="226"/>
      <c r="O148" s="226"/>
      <c r="P148" s="226"/>
      <c r="Q148" s="246"/>
      <c r="R148" s="226"/>
      <c r="S148" s="226"/>
      <c r="T148" s="226"/>
      <c r="U148" s="226"/>
      <c r="V148" s="226"/>
      <c r="W148" s="226"/>
      <c r="X148" s="226"/>
      <c r="Y148" s="226"/>
      <c r="Z148" s="206"/>
    </row>
    <row r="149" spans="1:26" ht="20.100000000000001" customHeight="1" x14ac:dyDescent="0.15">
      <c r="A149" s="183"/>
      <c r="B149" s="183"/>
      <c r="C149" s="206"/>
      <c r="D149" s="206"/>
      <c r="E149" s="206"/>
      <c r="F149" s="206"/>
      <c r="G149" s="206"/>
      <c r="H149" s="206"/>
      <c r="I149" s="226"/>
      <c r="J149" s="206"/>
      <c r="K149" s="206"/>
      <c r="L149" s="206"/>
      <c r="M149" s="206"/>
      <c r="N149" s="206"/>
      <c r="O149" s="206"/>
      <c r="P149" s="206"/>
      <c r="Q149" s="247"/>
      <c r="R149" s="206"/>
      <c r="S149" s="206"/>
      <c r="T149" s="206"/>
      <c r="U149" s="206"/>
      <c r="V149" s="206"/>
      <c r="W149" s="206"/>
      <c r="X149" s="206"/>
      <c r="Y149" s="206"/>
      <c r="Z149" s="206"/>
    </row>
    <row r="150" spans="1:26" ht="20.100000000000001" customHeight="1" x14ac:dyDescent="0.15">
      <c r="A150" s="183"/>
      <c r="B150" s="183"/>
      <c r="C150" s="193" t="s">
        <v>77</v>
      </c>
      <c r="D150" s="194"/>
      <c r="E150" s="194"/>
      <c r="F150" s="194"/>
      <c r="G150" s="194"/>
      <c r="H150" s="195"/>
      <c r="I150" s="227"/>
      <c r="K150" s="227"/>
    </row>
    <row r="151" spans="1:26" ht="20.100000000000001" customHeight="1" x14ac:dyDescent="0.15">
      <c r="A151" s="183"/>
      <c r="B151" s="183"/>
      <c r="C151" s="196"/>
      <c r="D151" s="197"/>
      <c r="E151" s="197"/>
      <c r="F151" s="197"/>
      <c r="G151" s="197"/>
      <c r="H151" s="197"/>
      <c r="I151" s="198"/>
      <c r="J151" s="198"/>
      <c r="K151" s="198"/>
      <c r="L151" s="198"/>
      <c r="M151" s="198"/>
      <c r="N151" s="198"/>
      <c r="O151" s="198"/>
      <c r="P151" s="198"/>
      <c r="Q151" s="198"/>
      <c r="R151" s="198"/>
      <c r="S151" s="198"/>
      <c r="T151" s="198"/>
      <c r="U151" s="198"/>
      <c r="V151" s="198"/>
      <c r="W151" s="198"/>
      <c r="X151" s="198"/>
      <c r="Y151" s="198"/>
      <c r="Z151" s="199"/>
    </row>
    <row r="152" spans="1:26" ht="20.100000000000001" customHeight="1" x14ac:dyDescent="0.15">
      <c r="A152" s="183"/>
      <c r="B152" s="183"/>
      <c r="C152" s="196"/>
      <c r="D152" s="248" t="s">
        <v>78</v>
      </c>
      <c r="E152" s="228"/>
      <c r="F152" s="228"/>
      <c r="G152" s="228"/>
      <c r="H152" s="228"/>
      <c r="I152" s="228"/>
      <c r="J152" s="228"/>
      <c r="K152" s="228"/>
      <c r="L152" s="228"/>
      <c r="M152" s="228"/>
      <c r="N152" s="228"/>
      <c r="O152" s="228"/>
      <c r="P152" s="228"/>
      <c r="Q152" s="228"/>
      <c r="R152" s="228"/>
      <c r="S152" s="228"/>
      <c r="T152" s="228"/>
      <c r="U152" s="228"/>
      <c r="V152" s="228"/>
      <c r="W152" s="228"/>
      <c r="X152" s="207"/>
      <c r="Y152" s="206"/>
      <c r="Z152" s="205"/>
    </row>
    <row r="153" spans="1:26" ht="20.100000000000001" customHeight="1" x14ac:dyDescent="0.15">
      <c r="A153" s="183">
        <f>IFERROR(IF(AND($I153&lt;&gt;"しない", $I153&lt;&gt;"する"),1001,0),3)</f>
        <v>0</v>
      </c>
      <c r="B153" s="183"/>
      <c r="C153" s="200"/>
      <c r="D153" s="201">
        <v>1</v>
      </c>
      <c r="E153" s="206" t="s">
        <v>79</v>
      </c>
      <c r="F153" s="206"/>
      <c r="G153" s="206"/>
      <c r="H153" s="206"/>
      <c r="I153" s="65" t="s">
        <v>80</v>
      </c>
      <c r="J153" s="71"/>
      <c r="K153" s="71"/>
      <c r="L153" s="71"/>
      <c r="M153" s="71"/>
      <c r="N153" s="206"/>
      <c r="O153" s="206"/>
      <c r="P153" s="206"/>
      <c r="Q153" s="206"/>
      <c r="R153" s="206"/>
      <c r="S153" s="206"/>
      <c r="T153" s="206"/>
      <c r="U153" s="206"/>
      <c r="Z153" s="249"/>
    </row>
    <row r="154" spans="1:26" ht="20.100000000000001" customHeight="1" x14ac:dyDescent="0.15">
      <c r="A154" s="183"/>
      <c r="B154" s="183"/>
      <c r="C154" s="209"/>
      <c r="D154" s="206"/>
      <c r="E154" s="206"/>
      <c r="F154" s="206"/>
      <c r="G154" s="206"/>
      <c r="H154" s="206"/>
      <c r="I154" s="250"/>
      <c r="J154" s="208" t="s">
        <v>22</v>
      </c>
      <c r="K154" s="208"/>
      <c r="L154" s="208"/>
      <c r="M154" s="208"/>
      <c r="N154" s="208"/>
      <c r="O154" s="208"/>
      <c r="P154" s="208"/>
      <c r="Q154" s="208"/>
      <c r="R154" s="208"/>
      <c r="S154" s="208"/>
      <c r="T154" s="208"/>
      <c r="U154" s="206"/>
      <c r="Z154" s="249"/>
    </row>
    <row r="155" spans="1:26" ht="20.100000000000001" customHeight="1" x14ac:dyDescent="0.15">
      <c r="A155" s="183">
        <f>IFERROR(IF(AND($I153="する",OR(TRIM($I155)="", NOT(OR(IFERROR(SEARCH(" ",$I155),0)&gt;0, IFERROR(SEARCH("　",$I155),0)&gt;0)))),1001,0),3)</f>
        <v>0</v>
      </c>
      <c r="B155" s="183"/>
      <c r="C155" s="200"/>
      <c r="D155" s="201">
        <v>2</v>
      </c>
      <c r="E155" s="181" t="s">
        <v>87</v>
      </c>
      <c r="I155" s="65"/>
      <c r="J155" s="65"/>
      <c r="K155" s="65"/>
      <c r="L155" s="65"/>
      <c r="M155" s="65"/>
      <c r="N155" s="65"/>
      <c r="O155" s="65"/>
      <c r="P155" s="65"/>
      <c r="Q155" s="65"/>
      <c r="R155" s="65"/>
      <c r="S155" s="65"/>
      <c r="T155" s="65"/>
      <c r="U155" s="65"/>
      <c r="V155" s="65"/>
      <c r="W155" s="65"/>
      <c r="X155" s="65"/>
      <c r="Y155" s="65"/>
      <c r="Z155" s="205"/>
    </row>
    <row r="156" spans="1:26" ht="20.100000000000001" customHeight="1" x14ac:dyDescent="0.15">
      <c r="A156" s="183"/>
      <c r="B156" s="183"/>
      <c r="C156" s="200"/>
      <c r="D156" s="201"/>
      <c r="E156" s="206"/>
      <c r="F156" s="206"/>
      <c r="G156" s="206"/>
      <c r="H156" s="206"/>
      <c r="I156" s="212"/>
      <c r="J156" s="208" t="s">
        <v>58</v>
      </c>
      <c r="K156" s="208"/>
      <c r="L156" s="208"/>
      <c r="M156" s="208"/>
      <c r="N156" s="208"/>
      <c r="O156" s="208"/>
      <c r="P156" s="208"/>
      <c r="Q156" s="208"/>
      <c r="R156" s="208"/>
      <c r="S156" s="208"/>
      <c r="T156" s="208"/>
      <c r="U156" s="208"/>
      <c r="V156" s="208"/>
      <c r="W156" s="208"/>
      <c r="X156" s="208"/>
      <c r="Y156" s="208"/>
      <c r="Z156" s="205"/>
    </row>
    <row r="157" spans="1:26" ht="20.100000000000001" customHeight="1" x14ac:dyDescent="0.15">
      <c r="A157" s="183">
        <f>IFERROR(IF(AND($I153="する",OR(TRIM($I157)="", NOT(OR(IFERROR(SEARCH(" ",$I157),0)&gt;0, IFERROR(SEARCH("　",$I157),0)&gt;0)))),1001,0),3)</f>
        <v>0</v>
      </c>
      <c r="B157" s="183"/>
      <c r="C157" s="200"/>
      <c r="D157" s="201">
        <v>3</v>
      </c>
      <c r="E157" s="181" t="s">
        <v>88</v>
      </c>
      <c r="I157" s="65"/>
      <c r="J157" s="65"/>
      <c r="K157" s="65"/>
      <c r="L157" s="65"/>
      <c r="M157" s="65"/>
      <c r="N157" s="65"/>
      <c r="O157" s="65"/>
      <c r="P157" s="65"/>
      <c r="Q157" s="65"/>
      <c r="R157" s="65"/>
      <c r="S157" s="65"/>
      <c r="T157" s="65"/>
      <c r="U157" s="65"/>
      <c r="V157" s="65"/>
      <c r="W157" s="65"/>
      <c r="X157" s="65"/>
      <c r="Y157" s="65"/>
      <c r="Z157" s="205"/>
    </row>
    <row r="158" spans="1:26" ht="20.100000000000001" customHeight="1" x14ac:dyDescent="0.15">
      <c r="A158" s="183"/>
      <c r="B158" s="183"/>
      <c r="C158" s="209"/>
      <c r="D158" s="206"/>
      <c r="E158" s="206"/>
      <c r="F158" s="206"/>
      <c r="G158" s="206"/>
      <c r="H158" s="206"/>
      <c r="I158" s="212"/>
      <c r="J158" s="208" t="s">
        <v>60</v>
      </c>
      <c r="K158" s="208"/>
      <c r="L158" s="208"/>
      <c r="M158" s="208"/>
      <c r="N158" s="208"/>
      <c r="O158" s="208"/>
      <c r="P158" s="208"/>
      <c r="Q158" s="208"/>
      <c r="R158" s="208"/>
      <c r="S158" s="208"/>
      <c r="T158" s="208"/>
      <c r="U158" s="208"/>
      <c r="V158" s="208"/>
      <c r="W158" s="208"/>
      <c r="X158" s="208"/>
      <c r="Y158" s="208"/>
      <c r="Z158" s="205"/>
    </row>
    <row r="159" spans="1:26" ht="20.100000000000001" customHeight="1" x14ac:dyDescent="0.15">
      <c r="A159" s="183">
        <f>IFERROR(IF(AND($I153="する",OR(TRIM($I159)="", LEN($I159)&lt;&gt;8, NOT(ISNUMBER(VALUE($I159))), IFERROR(SEARCH("-", $I159),0)&gt;0)),1001,0),3)</f>
        <v>0</v>
      </c>
      <c r="B159" s="183"/>
      <c r="C159" s="200"/>
      <c r="D159" s="201">
        <v>4</v>
      </c>
      <c r="E159" s="181" t="s">
        <v>81</v>
      </c>
      <c r="I159" s="65"/>
      <c r="J159" s="65"/>
      <c r="K159" s="65"/>
      <c r="L159" s="65"/>
      <c r="M159" s="65"/>
      <c r="N159" s="206"/>
      <c r="O159" s="206"/>
      <c r="P159" s="206"/>
      <c r="Q159" s="206"/>
      <c r="R159" s="206"/>
      <c r="S159" s="206"/>
      <c r="T159" s="206"/>
      <c r="U159" s="206"/>
      <c r="V159" s="206"/>
      <c r="W159" s="206"/>
      <c r="X159" s="206"/>
      <c r="Y159" s="206"/>
      <c r="Z159" s="205"/>
    </row>
    <row r="160" spans="1:26" ht="20.100000000000001" customHeight="1" x14ac:dyDescent="0.15">
      <c r="A160" s="183"/>
      <c r="B160" s="183"/>
      <c r="C160" s="209"/>
      <c r="D160" s="206"/>
      <c r="E160" s="206"/>
      <c r="F160" s="206"/>
      <c r="G160" s="206"/>
      <c r="H160" s="206"/>
      <c r="I160" s="203"/>
      <c r="J160" s="208" t="s">
        <v>103</v>
      </c>
      <c r="K160" s="207"/>
      <c r="L160" s="207"/>
      <c r="M160" s="207"/>
      <c r="N160" s="207"/>
      <c r="O160" s="207"/>
      <c r="P160" s="207"/>
      <c r="Q160" s="207"/>
      <c r="R160" s="207"/>
      <c r="S160" s="207"/>
      <c r="T160" s="207"/>
      <c r="U160" s="207"/>
      <c r="V160" s="207"/>
      <c r="W160" s="207"/>
      <c r="X160" s="207"/>
      <c r="Y160" s="207"/>
      <c r="Z160" s="205"/>
    </row>
    <row r="161" spans="1:27" ht="20.100000000000001" customHeight="1" x14ac:dyDescent="0.15">
      <c r="A161" s="183">
        <f>IFERROR(IF(AND($I153="する",TRIM($I161)=""),1001,0),3)</f>
        <v>0</v>
      </c>
      <c r="B161" s="183"/>
      <c r="C161" s="200"/>
      <c r="D161" s="201">
        <v>5</v>
      </c>
      <c r="E161" s="181" t="s">
        <v>53</v>
      </c>
      <c r="I161" s="101"/>
      <c r="J161" s="102"/>
      <c r="K161" s="102"/>
      <c r="L161" s="102"/>
      <c r="M161" s="102"/>
      <c r="N161" s="206"/>
      <c r="O161" s="206"/>
      <c r="P161" s="206"/>
      <c r="Q161" s="206"/>
      <c r="R161" s="206"/>
      <c r="S161" s="206"/>
      <c r="T161" s="206"/>
      <c r="U161" s="206"/>
      <c r="V161" s="206"/>
      <c r="W161" s="206"/>
      <c r="X161" s="206"/>
      <c r="Y161" s="206"/>
      <c r="Z161" s="205"/>
    </row>
    <row r="162" spans="1:27" ht="20.100000000000001" customHeight="1" x14ac:dyDescent="0.15">
      <c r="A162" s="183"/>
      <c r="B162" s="183"/>
      <c r="C162" s="200"/>
      <c r="D162" s="201"/>
      <c r="E162" s="206"/>
      <c r="F162" s="206"/>
      <c r="G162" s="206"/>
      <c r="H162" s="206"/>
      <c r="I162" s="203"/>
      <c r="J162" s="208" t="s">
        <v>114</v>
      </c>
      <c r="K162" s="207"/>
      <c r="L162" s="207"/>
      <c r="M162" s="207"/>
      <c r="N162" s="207"/>
      <c r="O162" s="207"/>
      <c r="P162" s="207"/>
      <c r="Q162" s="207"/>
      <c r="R162" s="207"/>
      <c r="S162" s="207"/>
      <c r="T162" s="207"/>
      <c r="U162" s="207"/>
      <c r="V162" s="207"/>
      <c r="W162" s="207"/>
      <c r="X162" s="207"/>
      <c r="Y162" s="207"/>
      <c r="Z162" s="205"/>
    </row>
    <row r="163" spans="1:27" ht="20.100000000000001" customHeight="1" x14ac:dyDescent="0.15">
      <c r="A163" s="183">
        <f>IFERROR(IF(AND($I153="する",AND($I163&lt;&gt;"", OR(ISERROR(FIND("@"&amp;LEFT($I163,3)&amp;"@", 都道府県3))=FALSE, ISERROR(FIND("@"&amp;LEFT($I163,4)&amp;"@",都道府県4))=FALSE))=FALSE),1001,0),3)</f>
        <v>0</v>
      </c>
      <c r="B163" s="183"/>
      <c r="C163" s="200"/>
      <c r="D163" s="201">
        <v>6</v>
      </c>
      <c r="E163" s="181" t="s">
        <v>54</v>
      </c>
      <c r="I163" s="103"/>
      <c r="J163" s="103"/>
      <c r="K163" s="103"/>
      <c r="L163" s="103"/>
      <c r="M163" s="103"/>
      <c r="N163" s="103"/>
      <c r="O163" s="103"/>
      <c r="P163" s="103"/>
      <c r="Q163" s="104"/>
      <c r="R163" s="103"/>
      <c r="S163" s="103"/>
      <c r="T163" s="103"/>
      <c r="U163" s="103"/>
      <c r="V163" s="103"/>
      <c r="W163" s="103"/>
      <c r="X163" s="103"/>
      <c r="Y163" s="103"/>
      <c r="Z163" s="205"/>
    </row>
    <row r="164" spans="1:27" ht="20.100000000000001" customHeight="1" x14ac:dyDescent="0.15">
      <c r="A164" s="183"/>
      <c r="B164" s="183"/>
      <c r="C164" s="200"/>
      <c r="D164" s="201"/>
      <c r="E164" s="206"/>
      <c r="F164" s="206"/>
      <c r="G164" s="206"/>
      <c r="H164" s="206"/>
      <c r="I164" s="203"/>
      <c r="J164" s="208" t="s">
        <v>55</v>
      </c>
      <c r="K164" s="207"/>
      <c r="L164" s="207"/>
      <c r="M164" s="207"/>
      <c r="N164" s="207"/>
      <c r="O164" s="207"/>
      <c r="P164" s="207"/>
      <c r="Q164" s="207"/>
      <c r="R164" s="207"/>
      <c r="S164" s="207"/>
      <c r="T164" s="207"/>
      <c r="U164" s="207"/>
      <c r="V164" s="207"/>
      <c r="W164" s="207"/>
      <c r="X164" s="207"/>
      <c r="Y164" s="207"/>
      <c r="Z164" s="205"/>
    </row>
    <row r="165" spans="1:27" ht="20.100000000000001" customHeight="1" x14ac:dyDescent="0.15">
      <c r="A165" s="183">
        <f>IFERROR(IF(AND($I153="する",NOT(AND(TRIM($I165)&lt;&gt;"",ISNUMBER(VALUE(SUBSTITUTE($I165,"-",""))),IFERROR(SEARCH("-",$I165),0)&gt;0))),1001,0),3)</f>
        <v>0</v>
      </c>
      <c r="B165" s="183"/>
      <c r="C165" s="200"/>
      <c r="D165" s="201">
        <v>7</v>
      </c>
      <c r="E165" s="181" t="s">
        <v>61</v>
      </c>
      <c r="I165" s="65"/>
      <c r="J165" s="65"/>
      <c r="K165" s="65"/>
      <c r="L165" s="65"/>
      <c r="M165" s="65"/>
      <c r="Y165" s="207"/>
      <c r="Z165" s="205"/>
    </row>
    <row r="166" spans="1:27" ht="20.100000000000001" customHeight="1" x14ac:dyDescent="0.15">
      <c r="A166" s="183"/>
      <c r="B166" s="183"/>
      <c r="C166" s="209"/>
      <c r="D166" s="206"/>
      <c r="E166" s="206"/>
      <c r="F166" s="206"/>
      <c r="G166" s="206"/>
      <c r="H166" s="206"/>
      <c r="I166" s="203"/>
      <c r="J166" s="208" t="s">
        <v>64</v>
      </c>
      <c r="K166" s="207"/>
      <c r="L166" s="207"/>
      <c r="M166" s="207"/>
      <c r="N166" s="207"/>
      <c r="O166" s="207"/>
      <c r="P166" s="207"/>
      <c r="Q166" s="207"/>
      <c r="R166" s="207"/>
      <c r="S166" s="207"/>
      <c r="T166" s="207"/>
      <c r="U166" s="207"/>
      <c r="V166" s="207"/>
      <c r="W166" s="207"/>
      <c r="X166" s="207"/>
      <c r="Y166" s="207"/>
      <c r="Z166" s="205"/>
    </row>
    <row r="167" spans="1:27" ht="20.100000000000001" customHeight="1" x14ac:dyDescent="0.15">
      <c r="A167" s="183">
        <f>IFERROR(IF(AND($I153="する",AND(TRIM($I167)&lt;&gt;"",NOT(AND(ISNUMBER(VALUE(SUBSTITUTE($I167,"-",""))),IFERROR(SEARCH("-",$I167),0)&gt;0)))),1001,0),3)</f>
        <v>0</v>
      </c>
      <c r="B167" s="183"/>
      <c r="C167" s="200"/>
      <c r="D167" s="201">
        <v>8</v>
      </c>
      <c r="E167" s="181" t="s">
        <v>65</v>
      </c>
      <c r="I167" s="65"/>
      <c r="J167" s="65"/>
      <c r="K167" s="65"/>
      <c r="L167" s="65"/>
      <c r="M167" s="65"/>
      <c r="N167" s="207"/>
      <c r="O167" s="207"/>
      <c r="P167" s="207"/>
      <c r="Q167" s="207"/>
      <c r="R167" s="207"/>
      <c r="S167" s="207"/>
      <c r="T167" s="207"/>
      <c r="U167" s="207"/>
      <c r="V167" s="207"/>
      <c r="W167" s="207"/>
      <c r="X167" s="207"/>
      <c r="Y167" s="207"/>
      <c r="Z167" s="205"/>
    </row>
    <row r="168" spans="1:27" ht="20.100000000000001" customHeight="1" x14ac:dyDescent="0.15">
      <c r="A168" s="183"/>
      <c r="B168" s="183"/>
      <c r="C168" s="209"/>
      <c r="D168" s="206"/>
      <c r="E168" s="206"/>
      <c r="F168" s="206"/>
      <c r="G168" s="206"/>
      <c r="H168" s="206"/>
      <c r="I168" s="203"/>
      <c r="J168" s="208" t="s">
        <v>64</v>
      </c>
      <c r="K168" s="207"/>
      <c r="L168" s="207"/>
      <c r="M168" s="207"/>
      <c r="N168" s="207"/>
      <c r="O168" s="207"/>
      <c r="P168" s="207"/>
      <c r="Q168" s="207"/>
      <c r="R168" s="207"/>
      <c r="S168" s="207"/>
      <c r="T168" s="207"/>
      <c r="U168" s="207"/>
      <c r="V168" s="207"/>
      <c r="W168" s="207"/>
      <c r="X168" s="207"/>
      <c r="Y168" s="207"/>
      <c r="Z168" s="205"/>
    </row>
    <row r="169" spans="1:27" ht="20.100000000000001" customHeight="1" x14ac:dyDescent="0.15">
      <c r="A169" s="183">
        <f>IFERROR(IF(AND($I153="する",AND(TRIM($I169)&lt;&gt;"", NOT(IFERROR(SEARCH("@",$I169),0)&gt;0))),1001,0),3)</f>
        <v>0</v>
      </c>
      <c r="B169" s="183"/>
      <c r="C169" s="200"/>
      <c r="D169" s="201">
        <v>9</v>
      </c>
      <c r="E169" s="181" t="s">
        <v>66</v>
      </c>
      <c r="I169" s="65"/>
      <c r="J169" s="65"/>
      <c r="K169" s="65"/>
      <c r="L169" s="65"/>
      <c r="M169" s="65"/>
      <c r="N169" s="65"/>
      <c r="O169" s="65"/>
      <c r="P169" s="65"/>
      <c r="Q169" s="129"/>
      <c r="R169" s="65"/>
      <c r="S169" s="65"/>
      <c r="T169" s="65"/>
      <c r="U169" s="65"/>
      <c r="V169" s="65"/>
      <c r="W169" s="65"/>
      <c r="X169" s="65"/>
      <c r="Y169" s="65"/>
      <c r="Z169" s="205"/>
    </row>
    <row r="170" spans="1:27" ht="20.100000000000001" customHeight="1" x14ac:dyDescent="0.15">
      <c r="A170" s="183"/>
      <c r="B170" s="183"/>
      <c r="C170" s="209"/>
      <c r="D170" s="206"/>
      <c r="E170" s="206"/>
      <c r="F170" s="206"/>
      <c r="G170" s="206"/>
      <c r="H170" s="206"/>
      <c r="I170" s="203"/>
      <c r="J170" s="214" t="s">
        <v>112</v>
      </c>
      <c r="K170" s="231"/>
      <c r="L170" s="207"/>
      <c r="M170" s="207"/>
      <c r="N170" s="207"/>
      <c r="O170" s="207"/>
      <c r="P170" s="207"/>
      <c r="Q170" s="232"/>
      <c r="R170" s="207"/>
      <c r="S170" s="207"/>
      <c r="T170" s="207"/>
      <c r="U170" s="207"/>
      <c r="V170" s="207"/>
      <c r="W170" s="207"/>
      <c r="X170" s="207"/>
      <c r="Y170" s="207"/>
      <c r="Z170" s="205"/>
    </row>
    <row r="171" spans="1:27" ht="20.100000000000001" customHeight="1" x14ac:dyDescent="0.15">
      <c r="A171" s="183"/>
      <c r="B171" s="183"/>
      <c r="C171" s="220"/>
      <c r="D171" s="221"/>
      <c r="E171" s="221"/>
      <c r="F171" s="221"/>
      <c r="G171" s="221"/>
      <c r="H171" s="221"/>
      <c r="I171" s="222"/>
      <c r="J171" s="222"/>
      <c r="K171" s="223"/>
      <c r="L171" s="222"/>
      <c r="M171" s="222"/>
      <c r="N171" s="222"/>
      <c r="O171" s="222"/>
      <c r="P171" s="222"/>
      <c r="Q171" s="222"/>
      <c r="R171" s="222"/>
      <c r="S171" s="222"/>
      <c r="T171" s="222"/>
      <c r="U171" s="222"/>
      <c r="V171" s="222"/>
      <c r="W171" s="222"/>
      <c r="X171" s="222"/>
      <c r="Y171" s="251"/>
      <c r="Z171" s="224"/>
      <c r="AA171" s="238"/>
    </row>
    <row r="172" spans="1:27" ht="20.100000000000001" customHeight="1" x14ac:dyDescent="0.15">
      <c r="A172" s="183"/>
      <c r="B172" s="183"/>
      <c r="C172" s="206"/>
      <c r="D172" s="206"/>
      <c r="E172" s="206"/>
      <c r="F172" s="206"/>
      <c r="G172" s="206"/>
      <c r="H172" s="206"/>
      <c r="I172" s="226"/>
      <c r="J172" s="226"/>
      <c r="K172" s="226"/>
      <c r="L172" s="226"/>
      <c r="M172" s="226"/>
      <c r="N172" s="226"/>
      <c r="O172" s="226"/>
      <c r="P172" s="226"/>
      <c r="Q172" s="226"/>
      <c r="R172" s="226"/>
      <c r="S172" s="226"/>
      <c r="T172" s="226"/>
      <c r="U172" s="226"/>
      <c r="V172" s="226"/>
      <c r="W172" s="226"/>
      <c r="X172" s="226"/>
      <c r="Y172" s="252"/>
      <c r="Z172" s="206"/>
      <c r="AA172" s="238"/>
    </row>
    <row r="173" spans="1:27" ht="20.100000000000001" customHeight="1" x14ac:dyDescent="0.15">
      <c r="A173" s="183"/>
      <c r="B173" s="183"/>
      <c r="C173" s="206"/>
      <c r="D173" s="206"/>
      <c r="E173" s="206"/>
      <c r="F173" s="206"/>
      <c r="G173" s="206"/>
      <c r="H173" s="206"/>
      <c r="I173" s="253"/>
      <c r="J173" s="226"/>
      <c r="K173" s="226"/>
      <c r="L173" s="226"/>
      <c r="M173" s="226"/>
      <c r="N173" s="252"/>
      <c r="O173" s="226"/>
      <c r="P173" s="226"/>
      <c r="Q173" s="226"/>
      <c r="R173" s="252"/>
      <c r="S173" s="226"/>
      <c r="T173" s="226"/>
      <c r="U173" s="226"/>
      <c r="V173" s="226"/>
      <c r="W173" s="226"/>
      <c r="X173" s="226"/>
      <c r="Y173" s="226"/>
      <c r="Z173" s="226"/>
      <c r="AA173" s="226"/>
    </row>
    <row r="174" spans="1:27" ht="20.100000000000001" customHeight="1" x14ac:dyDescent="0.15">
      <c r="A174" s="183"/>
      <c r="B174" s="183"/>
      <c r="C174" s="193" t="s">
        <v>24</v>
      </c>
      <c r="D174" s="194"/>
      <c r="E174" s="194"/>
      <c r="F174" s="194"/>
      <c r="G174" s="194"/>
      <c r="H174" s="195"/>
      <c r="I174" s="254"/>
      <c r="J174" s="255"/>
      <c r="K174" s="255"/>
      <c r="L174" s="255"/>
      <c r="M174" s="255"/>
      <c r="N174" s="255"/>
      <c r="O174" s="255"/>
      <c r="P174" s="255"/>
      <c r="Q174" s="255"/>
      <c r="R174" s="255"/>
      <c r="S174" s="255"/>
      <c r="T174" s="255"/>
      <c r="U174" s="255"/>
      <c r="V174" s="255"/>
      <c r="W174" s="255"/>
      <c r="X174" s="255"/>
      <c r="Y174" s="255"/>
      <c r="Z174" s="255"/>
    </row>
    <row r="175" spans="1:27" ht="20.100000000000001" customHeight="1" x14ac:dyDescent="0.15">
      <c r="A175" s="183"/>
      <c r="B175" s="183"/>
      <c r="C175" s="256"/>
      <c r="D175" s="257"/>
      <c r="E175" s="257"/>
      <c r="F175" s="257"/>
      <c r="G175" s="257"/>
      <c r="H175" s="257"/>
      <c r="Z175" s="249"/>
      <c r="AA175" s="217"/>
    </row>
    <row r="176" spans="1:27" ht="20.100000000000001" customHeight="1" x14ac:dyDescent="0.15">
      <c r="A176" s="258"/>
      <c r="B176" s="183"/>
      <c r="C176" s="196"/>
      <c r="D176" s="201">
        <v>1</v>
      </c>
      <c r="E176" s="181" t="s">
        <v>108</v>
      </c>
      <c r="I176" s="75"/>
      <c r="J176" s="105"/>
      <c r="K176" s="105"/>
      <c r="L176" s="105"/>
      <c r="M176" s="105"/>
      <c r="N176" s="259"/>
      <c r="O176" s="259"/>
      <c r="P176" s="259"/>
      <c r="Q176" s="259"/>
      <c r="R176" s="259"/>
      <c r="S176" s="259"/>
      <c r="T176" s="259"/>
      <c r="U176" s="259"/>
      <c r="V176" s="206"/>
      <c r="W176" s="206"/>
      <c r="Z176" s="249"/>
    </row>
    <row r="177" spans="1:26" ht="30" customHeight="1" x14ac:dyDescent="0.15">
      <c r="A177" s="258"/>
      <c r="B177" s="183"/>
      <c r="C177" s="196"/>
      <c r="D177" s="260"/>
      <c r="E177" s="261" t="s">
        <v>109</v>
      </c>
      <c r="F177" s="261"/>
      <c r="G177" s="261"/>
      <c r="H177" s="259"/>
      <c r="I177" s="262"/>
      <c r="J177" s="229"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29"/>
      <c r="L177" s="229"/>
      <c r="M177" s="229"/>
      <c r="N177" s="229"/>
      <c r="O177" s="229"/>
      <c r="P177" s="229"/>
      <c r="Q177" s="229"/>
      <c r="R177" s="229"/>
      <c r="S177" s="229"/>
      <c r="T177" s="229"/>
      <c r="U177" s="229"/>
      <c r="V177" s="229"/>
      <c r="W177" s="229"/>
      <c r="X177" s="229"/>
      <c r="Y177" s="229"/>
      <c r="Z177" s="249"/>
    </row>
    <row r="178" spans="1:26" ht="20.100000000000001" customHeight="1" x14ac:dyDescent="0.15">
      <c r="A178" s="258"/>
      <c r="B178" s="183"/>
      <c r="C178" s="196"/>
      <c r="D178" s="201">
        <v>2</v>
      </c>
      <c r="E178" s="181" t="s">
        <v>27</v>
      </c>
      <c r="I178" s="65"/>
      <c r="J178" s="105"/>
      <c r="K178" s="105"/>
      <c r="L178" s="105"/>
      <c r="M178" s="105"/>
      <c r="N178" s="259"/>
      <c r="O178" s="259"/>
      <c r="P178" s="237"/>
      <c r="Q178" s="259"/>
      <c r="R178" s="259"/>
      <c r="S178" s="259"/>
      <c r="T178" s="259"/>
      <c r="U178" s="259"/>
      <c r="V178" s="206"/>
      <c r="W178" s="206"/>
      <c r="Z178" s="249"/>
    </row>
    <row r="179" spans="1:26" ht="20.100000000000001" customHeight="1" x14ac:dyDescent="0.15">
      <c r="A179" s="258"/>
      <c r="B179" s="183"/>
      <c r="C179" s="196"/>
      <c r="D179" s="260"/>
      <c r="E179" s="261"/>
      <c r="F179" s="261"/>
      <c r="G179" s="261"/>
      <c r="H179" s="259"/>
      <c r="I179" s="262"/>
      <c r="J179" s="208" t="s">
        <v>258</v>
      </c>
      <c r="K179" s="208"/>
      <c r="L179" s="208"/>
      <c r="M179" s="208"/>
      <c r="N179" s="208"/>
      <c r="O179" s="208"/>
      <c r="P179" s="208"/>
      <c r="Q179" s="208"/>
      <c r="R179" s="208"/>
      <c r="S179" s="208"/>
      <c r="T179" s="208"/>
      <c r="U179" s="208"/>
      <c r="V179" s="207"/>
      <c r="W179" s="207"/>
      <c r="Z179" s="249"/>
    </row>
    <row r="180" spans="1:26" ht="20.100000000000001" customHeight="1" x14ac:dyDescent="0.15">
      <c r="A180" s="183"/>
      <c r="B180" s="183"/>
      <c r="C180" s="200"/>
      <c r="D180" s="201">
        <v>3</v>
      </c>
      <c r="E180" s="206" t="s">
        <v>12</v>
      </c>
      <c r="F180" s="206"/>
      <c r="P180" s="263"/>
      <c r="Q180" s="264"/>
      <c r="R180" s="264"/>
      <c r="S180" s="264"/>
      <c r="T180" s="264"/>
      <c r="U180" s="264"/>
      <c r="V180" s="264"/>
      <c r="W180" s="264"/>
      <c r="X180" s="264"/>
      <c r="Y180" s="264"/>
      <c r="Z180" s="205"/>
    </row>
    <row r="181" spans="1:26" ht="45" customHeight="1" x14ac:dyDescent="0.15">
      <c r="A181" s="183"/>
      <c r="B181" s="183"/>
      <c r="C181" s="200"/>
      <c r="D181" s="201"/>
      <c r="E181" s="265" t="s">
        <v>51</v>
      </c>
      <c r="F181" s="265"/>
      <c r="G181" s="265"/>
      <c r="H181" s="265"/>
      <c r="I181" s="265"/>
      <c r="J181" s="265"/>
      <c r="K181" s="265"/>
      <c r="L181" s="265"/>
      <c r="M181" s="265"/>
      <c r="N181" s="265"/>
      <c r="O181" s="265"/>
      <c r="P181" s="265"/>
      <c r="Q181" s="265"/>
      <c r="R181" s="265"/>
      <c r="S181" s="265"/>
      <c r="T181" s="265"/>
      <c r="U181" s="265"/>
      <c r="V181" s="265"/>
      <c r="W181" s="265"/>
      <c r="X181" s="265"/>
      <c r="Y181" s="265"/>
      <c r="Z181" s="205"/>
    </row>
    <row r="182" spans="1:26" ht="20.100000000000001" customHeight="1" x14ac:dyDescent="0.15">
      <c r="A182" s="183">
        <f>IFERROR(IF(COUNTIF($K183:$K186,"○")&gt;1,1001,0),3)</f>
        <v>0</v>
      </c>
      <c r="B182" s="563"/>
      <c r="C182" s="200"/>
      <c r="D182" s="201"/>
      <c r="E182" s="266" t="s">
        <v>13</v>
      </c>
      <c r="F182" s="267"/>
      <c r="G182" s="267"/>
      <c r="H182" s="267"/>
      <c r="I182" s="267"/>
      <c r="J182" s="268"/>
      <c r="K182" s="269" t="s">
        <v>17</v>
      </c>
      <c r="L182" s="270"/>
      <c r="M182" s="271"/>
      <c r="N182" s="272" t="s">
        <v>14</v>
      </c>
      <c r="O182" s="273"/>
      <c r="P182" s="273"/>
      <c r="Q182" s="273"/>
      <c r="R182" s="273"/>
      <c r="S182" s="273"/>
      <c r="T182" s="273"/>
      <c r="U182" s="273"/>
      <c r="V182" s="274"/>
      <c r="W182" s="275" t="s">
        <v>15</v>
      </c>
      <c r="X182" s="276"/>
      <c r="Y182" s="277"/>
      <c r="Z182" s="205"/>
    </row>
    <row r="183" spans="1:26" ht="20.100000000000001" customHeight="1" x14ac:dyDescent="0.15">
      <c r="A183" s="183"/>
      <c r="B183" s="183"/>
      <c r="C183" s="200"/>
      <c r="D183" s="278"/>
      <c r="E183" s="279" t="s">
        <v>18</v>
      </c>
      <c r="F183" s="280"/>
      <c r="G183" s="280"/>
      <c r="H183" s="280"/>
      <c r="I183" s="280"/>
      <c r="J183" s="281"/>
      <c r="K183" s="142"/>
      <c r="L183" s="143"/>
      <c r="M183" s="144"/>
      <c r="N183" s="282"/>
      <c r="O183" s="283"/>
      <c r="P183" s="283"/>
      <c r="Q183" s="283"/>
      <c r="R183" s="283"/>
      <c r="S183" s="283"/>
      <c r="T183" s="283"/>
      <c r="U183" s="283"/>
      <c r="V183" s="284"/>
      <c r="W183" s="285"/>
      <c r="X183" s="286"/>
      <c r="Y183" s="287"/>
      <c r="Z183" s="205"/>
    </row>
    <row r="184" spans="1:26" ht="20.100000000000001" customHeight="1" x14ac:dyDescent="0.15">
      <c r="A184" s="183">
        <f>IFERROR(IF(AND($K184="○",TRIM($N184)=""),1001,0),3)</f>
        <v>0</v>
      </c>
      <c r="B184" s="183"/>
      <c r="C184" s="200"/>
      <c r="D184" s="278"/>
      <c r="E184" s="288" t="s">
        <v>19</v>
      </c>
      <c r="F184" s="289"/>
      <c r="G184" s="289"/>
      <c r="H184" s="289"/>
      <c r="I184" s="289"/>
      <c r="J184" s="290"/>
      <c r="K184" s="145"/>
      <c r="L184" s="146"/>
      <c r="M184" s="147"/>
      <c r="N184" s="120"/>
      <c r="O184" s="121"/>
      <c r="P184" s="121"/>
      <c r="Q184" s="121"/>
      <c r="R184" s="121"/>
      <c r="S184" s="121"/>
      <c r="T184" s="121"/>
      <c r="U184" s="121"/>
      <c r="V184" s="122"/>
      <c r="W184" s="291"/>
      <c r="X184" s="292"/>
      <c r="Y184" s="293"/>
      <c r="Z184" s="205"/>
    </row>
    <row r="185" spans="1:26" ht="20.100000000000001" customHeight="1" x14ac:dyDescent="0.15">
      <c r="A185" s="183">
        <f>IFERROR(IF(AND($K185="○",TRIM($N185)=""),1001,0),3)</f>
        <v>0</v>
      </c>
      <c r="B185" s="183"/>
      <c r="C185" s="200"/>
      <c r="D185" s="278"/>
      <c r="E185" s="288" t="s">
        <v>20</v>
      </c>
      <c r="F185" s="289"/>
      <c r="G185" s="289"/>
      <c r="H185" s="289"/>
      <c r="I185" s="289"/>
      <c r="J185" s="290"/>
      <c r="K185" s="145"/>
      <c r="L185" s="146"/>
      <c r="M185" s="147"/>
      <c r="N185" s="120"/>
      <c r="O185" s="121"/>
      <c r="P185" s="121"/>
      <c r="Q185" s="121"/>
      <c r="R185" s="121"/>
      <c r="S185" s="121"/>
      <c r="T185" s="121"/>
      <c r="U185" s="121"/>
      <c r="V185" s="122"/>
      <c r="W185" s="294">
        <v>100</v>
      </c>
      <c r="X185" s="295"/>
      <c r="Y185" s="296" t="s">
        <v>30</v>
      </c>
      <c r="Z185" s="205"/>
    </row>
    <row r="186" spans="1:26" ht="20.100000000000001" customHeight="1" x14ac:dyDescent="0.15">
      <c r="A186" s="183">
        <f>IFERROR(IF(AND($K186="○",OR(TRIM($N186)="",TRIM($W186)="")),1001,0),3)</f>
        <v>0</v>
      </c>
      <c r="B186" s="183"/>
      <c r="C186" s="200"/>
      <c r="D186" s="278"/>
      <c r="E186" s="297" t="s">
        <v>21</v>
      </c>
      <c r="F186" s="298"/>
      <c r="G186" s="298"/>
      <c r="H186" s="298"/>
      <c r="I186" s="298"/>
      <c r="J186" s="299"/>
      <c r="K186" s="106"/>
      <c r="L186" s="107"/>
      <c r="M186" s="108"/>
      <c r="N186" s="120"/>
      <c r="O186" s="121"/>
      <c r="P186" s="152"/>
      <c r="Q186" s="121"/>
      <c r="R186" s="121"/>
      <c r="S186" s="121"/>
      <c r="T186" s="121"/>
      <c r="U186" s="121"/>
      <c r="V186" s="122"/>
      <c r="W186" s="112"/>
      <c r="X186" s="113"/>
      <c r="Y186" s="300" t="s">
        <v>30</v>
      </c>
      <c r="Z186" s="205"/>
    </row>
    <row r="187" spans="1:26" ht="20.100000000000001" customHeight="1" x14ac:dyDescent="0.15">
      <c r="A187" s="183"/>
      <c r="B187" s="183"/>
      <c r="C187" s="200"/>
      <c r="D187" s="278"/>
      <c r="E187" s="301"/>
      <c r="F187" s="302"/>
      <c r="G187" s="302"/>
      <c r="H187" s="302"/>
      <c r="I187" s="302"/>
      <c r="J187" s="303"/>
      <c r="K187" s="109"/>
      <c r="L187" s="110"/>
      <c r="M187" s="111"/>
      <c r="N187" s="123"/>
      <c r="O187" s="124"/>
      <c r="P187" s="125"/>
      <c r="Q187" s="124"/>
      <c r="R187" s="124"/>
      <c r="S187" s="124"/>
      <c r="T187" s="124"/>
      <c r="U187" s="124"/>
      <c r="V187" s="126"/>
      <c r="W187" s="150"/>
      <c r="X187" s="151"/>
      <c r="Y187" s="304" t="s">
        <v>30</v>
      </c>
      <c r="Z187" s="205"/>
    </row>
    <row r="188" spans="1:26" ht="20.100000000000001" customHeight="1" x14ac:dyDescent="0.15">
      <c r="A188" s="183"/>
      <c r="B188" s="183"/>
      <c r="C188" s="200"/>
      <c r="D188" s="201"/>
      <c r="E188" s="305"/>
      <c r="F188" s="305"/>
      <c r="G188" s="305"/>
      <c r="H188" s="305"/>
      <c r="I188" s="305"/>
      <c r="J188" s="305"/>
      <c r="K188" s="207"/>
      <c r="L188" s="207"/>
      <c r="M188" s="207"/>
      <c r="N188" s="207"/>
      <c r="O188" s="207"/>
      <c r="P188" s="207"/>
      <c r="Q188" s="207"/>
      <c r="R188" s="207"/>
      <c r="S188" s="207"/>
      <c r="T188" s="207"/>
      <c r="U188" s="207"/>
      <c r="V188" s="207"/>
      <c r="W188" s="207"/>
      <c r="X188" s="207"/>
      <c r="Y188" s="207"/>
      <c r="Z188" s="205"/>
    </row>
    <row r="189" spans="1:26" ht="20.100000000000001" customHeight="1" x14ac:dyDescent="0.15">
      <c r="A189" s="183">
        <f>IFERROR(IF(TRIM($I189)="",1001,0),3)</f>
        <v>1001</v>
      </c>
      <c r="B189" s="183"/>
      <c r="C189" s="200"/>
      <c r="D189" s="201">
        <v>4</v>
      </c>
      <c r="E189" s="181" t="s">
        <v>126</v>
      </c>
      <c r="I189" s="114"/>
      <c r="J189" s="114"/>
      <c r="K189" s="114"/>
      <c r="L189" s="114"/>
      <c r="M189" s="114"/>
      <c r="N189" s="206" t="s">
        <v>93</v>
      </c>
      <c r="O189" s="206"/>
      <c r="P189" s="206"/>
      <c r="Q189" s="206"/>
      <c r="R189" s="206"/>
      <c r="S189" s="206"/>
      <c r="T189" s="206"/>
      <c r="U189" s="206"/>
      <c r="V189" s="206"/>
      <c r="W189" s="206"/>
      <c r="X189" s="206"/>
      <c r="Y189" s="206"/>
      <c r="Z189" s="205"/>
    </row>
    <row r="190" spans="1:26" ht="20.100000000000001" customHeight="1" x14ac:dyDescent="0.15">
      <c r="A190" s="183"/>
      <c r="B190" s="183"/>
      <c r="C190" s="209"/>
      <c r="D190" s="206"/>
      <c r="E190" s="206"/>
      <c r="F190" s="206"/>
      <c r="G190" s="206"/>
      <c r="H190" s="206"/>
      <c r="I190" s="203"/>
      <c r="J190" s="208"/>
      <c r="K190" s="208"/>
      <c r="L190" s="208"/>
      <c r="M190" s="208"/>
      <c r="N190" s="208"/>
      <c r="O190" s="208"/>
      <c r="P190" s="208"/>
      <c r="Q190" s="208"/>
      <c r="R190" s="208"/>
      <c r="S190" s="208"/>
      <c r="T190" s="208"/>
      <c r="U190" s="208"/>
      <c r="V190" s="208"/>
      <c r="W190" s="208"/>
      <c r="X190" s="208"/>
      <c r="Y190" s="208"/>
      <c r="Z190" s="205"/>
    </row>
    <row r="191" spans="1:26" ht="20.100000000000001" customHeight="1" x14ac:dyDescent="0.15">
      <c r="A191" s="183">
        <f>IFERROR(IF(TRIM($I191)="",1001,0),3)</f>
        <v>1001</v>
      </c>
      <c r="B191" s="183"/>
      <c r="C191" s="200"/>
      <c r="D191" s="201">
        <f>D189+1</f>
        <v>5</v>
      </c>
      <c r="E191" s="181" t="s">
        <v>128</v>
      </c>
      <c r="I191" s="114"/>
      <c r="J191" s="114"/>
      <c r="K191" s="114"/>
      <c r="L191" s="114"/>
      <c r="M191" s="114"/>
      <c r="N191" s="206" t="s">
        <v>93</v>
      </c>
      <c r="O191" s="206"/>
      <c r="P191" s="206"/>
      <c r="Q191" s="206"/>
      <c r="R191" s="206"/>
      <c r="S191" s="206"/>
      <c r="T191" s="206"/>
      <c r="U191" s="206"/>
      <c r="V191" s="206"/>
      <c r="W191" s="206"/>
      <c r="X191" s="206"/>
      <c r="Y191" s="206"/>
      <c r="Z191" s="205"/>
    </row>
    <row r="192" spans="1:26" ht="20.100000000000001" customHeight="1" x14ac:dyDescent="0.15">
      <c r="A192" s="183"/>
      <c r="B192" s="183"/>
      <c r="C192" s="209"/>
      <c r="D192" s="206"/>
      <c r="E192" s="206"/>
      <c r="F192" s="206"/>
      <c r="G192" s="206"/>
      <c r="H192" s="206"/>
      <c r="I192" s="203"/>
      <c r="J192" s="208"/>
      <c r="K192" s="208"/>
      <c r="L192" s="208"/>
      <c r="M192" s="208"/>
      <c r="N192" s="208"/>
      <c r="O192" s="208"/>
      <c r="P192" s="208"/>
      <c r="Q192" s="208"/>
      <c r="R192" s="208"/>
      <c r="S192" s="208"/>
      <c r="T192" s="208"/>
      <c r="U192" s="208"/>
      <c r="V192" s="208"/>
      <c r="W192" s="208"/>
      <c r="X192" s="208"/>
      <c r="Y192" s="208"/>
      <c r="Z192" s="205"/>
    </row>
    <row r="193" spans="1:27" ht="20.100000000000001" customHeight="1" x14ac:dyDescent="0.15">
      <c r="A193" s="183">
        <f>IFERROR(IF(TRIM($I193)="",1001,0),3)</f>
        <v>1001</v>
      </c>
      <c r="B193" s="183"/>
      <c r="C193" s="200"/>
      <c r="D193" s="201">
        <f>D191+1</f>
        <v>6</v>
      </c>
      <c r="E193" s="181" t="s">
        <v>127</v>
      </c>
      <c r="I193" s="114"/>
      <c r="J193" s="114"/>
      <c r="K193" s="114"/>
      <c r="L193" s="114"/>
      <c r="M193" s="114"/>
      <c r="N193" s="206" t="s">
        <v>93</v>
      </c>
      <c r="O193" s="206"/>
      <c r="P193" s="206"/>
      <c r="Q193" s="206"/>
      <c r="R193" s="206"/>
      <c r="S193" s="206"/>
      <c r="T193" s="206"/>
      <c r="U193" s="206"/>
      <c r="V193" s="206"/>
      <c r="W193" s="206"/>
      <c r="X193" s="206"/>
      <c r="Y193" s="206"/>
      <c r="Z193" s="205"/>
    </row>
    <row r="194" spans="1:27" ht="20.100000000000001" customHeight="1" x14ac:dyDescent="0.15">
      <c r="A194" s="183"/>
      <c r="B194" s="183"/>
      <c r="C194" s="209"/>
      <c r="D194" s="206"/>
      <c r="E194" s="206"/>
      <c r="F194" s="206"/>
      <c r="G194" s="206"/>
      <c r="H194" s="206"/>
      <c r="I194" s="203"/>
      <c r="J194" s="208"/>
      <c r="K194" s="208"/>
      <c r="L194" s="208"/>
      <c r="M194" s="208"/>
      <c r="N194" s="208"/>
      <c r="O194" s="208"/>
      <c r="P194" s="208"/>
      <c r="Q194" s="208"/>
      <c r="R194" s="208"/>
      <c r="S194" s="208"/>
      <c r="T194" s="208"/>
      <c r="U194" s="208"/>
      <c r="V194" s="208"/>
      <c r="W194" s="208"/>
      <c r="X194" s="208"/>
      <c r="Y194" s="208"/>
      <c r="Z194" s="205"/>
    </row>
    <row r="195" spans="1:27" ht="20.100000000000001" customHeight="1" x14ac:dyDescent="0.15">
      <c r="A195" s="183">
        <f>IFERROR(IF(TRIM($I195)="",1001,0),3)</f>
        <v>1001</v>
      </c>
      <c r="B195" s="183"/>
      <c r="C195" s="200"/>
      <c r="D195" s="201">
        <f>D193+1</f>
        <v>7</v>
      </c>
      <c r="E195" s="181" t="s">
        <v>156</v>
      </c>
      <c r="I195" s="114"/>
      <c r="J195" s="114"/>
      <c r="K195" s="114"/>
      <c r="L195" s="114"/>
      <c r="M195" s="114"/>
      <c r="N195" s="206" t="s">
        <v>93</v>
      </c>
      <c r="O195" s="206"/>
      <c r="P195" s="206"/>
      <c r="Q195" s="206"/>
      <c r="R195" s="206"/>
      <c r="S195" s="206"/>
      <c r="T195" s="206"/>
      <c r="U195" s="206"/>
      <c r="V195" s="206"/>
      <c r="W195" s="206"/>
      <c r="X195" s="206"/>
      <c r="Y195" s="206"/>
      <c r="Z195" s="205"/>
    </row>
    <row r="196" spans="1:27" ht="20.100000000000001" customHeight="1" x14ac:dyDescent="0.15">
      <c r="A196" s="183"/>
      <c r="B196" s="183"/>
      <c r="C196" s="209"/>
      <c r="D196" s="206"/>
      <c r="E196" s="206"/>
      <c r="F196" s="206"/>
      <c r="G196" s="206"/>
      <c r="H196" s="206"/>
      <c r="I196" s="203"/>
      <c r="J196" s="208"/>
      <c r="K196" s="208"/>
      <c r="L196" s="208"/>
      <c r="M196" s="208"/>
      <c r="N196" s="208"/>
      <c r="O196" s="208"/>
      <c r="P196" s="208"/>
      <c r="Q196" s="208"/>
      <c r="R196" s="208"/>
      <c r="S196" s="208"/>
      <c r="T196" s="208"/>
      <c r="U196" s="208"/>
      <c r="V196" s="208"/>
      <c r="W196" s="208"/>
      <c r="X196" s="208"/>
      <c r="Y196" s="208"/>
      <c r="Z196" s="205"/>
    </row>
    <row r="197" spans="1:27" ht="20.100000000000001" customHeight="1" x14ac:dyDescent="0.15">
      <c r="A197" s="183">
        <f>IFERROR(IF(TRIM($I197)="",1001,0),3)</f>
        <v>1001</v>
      </c>
      <c r="B197" s="183"/>
      <c r="C197" s="200"/>
      <c r="D197" s="201">
        <f>D195+1</f>
        <v>8</v>
      </c>
      <c r="E197" s="181" t="s">
        <v>16</v>
      </c>
      <c r="I197" s="114"/>
      <c r="J197" s="114"/>
      <c r="K197" s="114"/>
      <c r="L197" s="114"/>
      <c r="M197" s="114"/>
      <c r="N197" s="206" t="s">
        <v>28</v>
      </c>
      <c r="O197" s="206"/>
      <c r="P197" s="206"/>
      <c r="Q197" s="206"/>
      <c r="R197" s="206"/>
      <c r="S197" s="206"/>
      <c r="T197" s="206"/>
      <c r="U197" s="206"/>
      <c r="V197" s="206"/>
      <c r="W197" s="206"/>
      <c r="X197" s="206"/>
      <c r="Y197" s="206"/>
      <c r="Z197" s="205"/>
    </row>
    <row r="198" spans="1:27" ht="45" customHeight="1" x14ac:dyDescent="0.15">
      <c r="A198" s="183"/>
      <c r="B198" s="183"/>
      <c r="C198" s="209"/>
      <c r="D198" s="206"/>
      <c r="E198" s="206"/>
      <c r="F198" s="206"/>
      <c r="G198" s="206"/>
      <c r="H198" s="206"/>
      <c r="I198" s="203"/>
      <c r="J198" s="229" t="s">
        <v>106</v>
      </c>
      <c r="K198" s="306"/>
      <c r="L198" s="306"/>
      <c r="M198" s="306"/>
      <c r="N198" s="306"/>
      <c r="O198" s="306"/>
      <c r="P198" s="306"/>
      <c r="Q198" s="306"/>
      <c r="R198" s="306"/>
      <c r="S198" s="306"/>
      <c r="T198" s="306"/>
      <c r="U198" s="306"/>
      <c r="V198" s="306"/>
      <c r="W198" s="306"/>
      <c r="X198" s="306"/>
      <c r="Y198" s="306"/>
      <c r="Z198" s="205"/>
    </row>
    <row r="199" spans="1:27" ht="20.100000000000001" customHeight="1" x14ac:dyDescent="0.15">
      <c r="A199" s="183"/>
      <c r="B199" s="183"/>
      <c r="C199" s="200"/>
      <c r="D199" s="201">
        <f>D197+1</f>
        <v>9</v>
      </c>
      <c r="E199" s="181" t="s">
        <v>29</v>
      </c>
      <c r="I199" s="75"/>
      <c r="J199" s="76"/>
      <c r="K199" s="76"/>
      <c r="L199" s="76"/>
      <c r="M199" s="76"/>
      <c r="N199" s="206"/>
      <c r="O199" s="206"/>
      <c r="P199" s="206"/>
      <c r="Q199" s="206"/>
      <c r="R199" s="206"/>
      <c r="S199" s="206"/>
      <c r="T199" s="206"/>
      <c r="U199" s="206"/>
      <c r="V199" s="206"/>
      <c r="W199" s="206"/>
      <c r="X199" s="206"/>
      <c r="Y199" s="206"/>
      <c r="Z199" s="205"/>
    </row>
    <row r="200" spans="1:27" ht="20.100000000000001" customHeight="1" x14ac:dyDescent="0.15">
      <c r="A200" s="183"/>
      <c r="B200" s="183"/>
      <c r="C200" s="209"/>
      <c r="D200" s="206"/>
      <c r="E200" s="206"/>
      <c r="F200" s="206"/>
      <c r="G200" s="206"/>
      <c r="H200" s="206"/>
      <c r="I200" s="203"/>
      <c r="J200" s="208" t="str">
        <f>日付例&amp;"　年月日を入力してください。個人の場合や設立日が1900/3/31以前の場合は、入力不要です。"</f>
        <v>例)2024/4/1、R6/4/1　年月日を入力してください。個人の場合や設立日が1900/3/31以前の場合は、入力不要です。</v>
      </c>
      <c r="K200" s="207"/>
      <c r="L200" s="207"/>
      <c r="M200" s="207"/>
      <c r="N200" s="207"/>
      <c r="O200" s="207"/>
      <c r="P200" s="207"/>
      <c r="Q200" s="207"/>
      <c r="R200" s="207"/>
      <c r="S200" s="207"/>
      <c r="T200" s="207"/>
      <c r="U200" s="207"/>
      <c r="V200" s="207"/>
      <c r="W200" s="207"/>
      <c r="X200" s="207"/>
      <c r="Y200" s="207"/>
      <c r="Z200" s="205"/>
    </row>
    <row r="201" spans="1:27" ht="20.100000000000001" customHeight="1" x14ac:dyDescent="0.15">
      <c r="A201" s="183"/>
      <c r="B201" s="183"/>
      <c r="C201" s="200"/>
      <c r="D201" s="201">
        <f>D199+1</f>
        <v>10</v>
      </c>
      <c r="E201" s="181" t="s">
        <v>52</v>
      </c>
      <c r="F201" s="206"/>
      <c r="G201" s="206"/>
      <c r="H201" s="206"/>
      <c r="I201" s="75"/>
      <c r="J201" s="76"/>
      <c r="K201" s="76"/>
      <c r="L201" s="76"/>
      <c r="M201" s="76"/>
      <c r="N201" s="264"/>
      <c r="O201" s="264"/>
      <c r="P201" s="264"/>
      <c r="Q201" s="264"/>
      <c r="R201" s="264"/>
      <c r="S201" s="264"/>
      <c r="T201" s="264"/>
      <c r="U201" s="264"/>
      <c r="V201" s="264"/>
      <c r="W201" s="264"/>
      <c r="X201" s="264"/>
      <c r="Y201" s="264"/>
      <c r="Z201" s="307"/>
      <c r="AA201" s="209"/>
    </row>
    <row r="202" spans="1:27" ht="20.100000000000001" customHeight="1" x14ac:dyDescent="0.15">
      <c r="A202" s="183"/>
      <c r="B202" s="183"/>
      <c r="C202" s="200"/>
      <c r="D202" s="201"/>
      <c r="E202" s="206"/>
      <c r="F202" s="206"/>
      <c r="G202" s="206"/>
      <c r="H202" s="206"/>
      <c r="I202" s="203"/>
      <c r="J202" s="208" t="str">
        <f>日付例&amp;"　年月日を入力してください。創業日が1900/3/31以前の場合は、入力不要です。"</f>
        <v>例)2024/4/1、R6/4/1　年月日を入力してください。創業日が1900/3/31以前の場合は、入力不要です。</v>
      </c>
      <c r="K202" s="207"/>
      <c r="L202" s="207"/>
      <c r="M202" s="207"/>
      <c r="N202" s="308"/>
      <c r="O202" s="208"/>
      <c r="P202" s="216"/>
      <c r="Q202" s="208"/>
      <c r="R202" s="208"/>
      <c r="S202" s="208"/>
      <c r="T202" s="208"/>
      <c r="U202" s="208"/>
      <c r="V202" s="208"/>
      <c r="W202" s="208"/>
      <c r="X202" s="208"/>
      <c r="Y202" s="208"/>
      <c r="Z202" s="219"/>
      <c r="AA202" s="209"/>
    </row>
    <row r="203" spans="1:27" ht="20.100000000000001" customHeight="1" x14ac:dyDescent="0.15">
      <c r="A203" s="183"/>
      <c r="B203" s="183"/>
      <c r="C203" s="200"/>
      <c r="D203" s="201">
        <f>D201+1</f>
        <v>11</v>
      </c>
      <c r="E203" s="181" t="s">
        <v>133</v>
      </c>
      <c r="I203" s="259"/>
      <c r="J203" s="259"/>
      <c r="K203" s="259"/>
      <c r="L203" s="259"/>
      <c r="M203" s="206"/>
      <c r="N203" s="206"/>
      <c r="O203" s="206"/>
      <c r="P203" s="206"/>
      <c r="Q203" s="206"/>
      <c r="R203" s="206"/>
      <c r="S203" s="206"/>
      <c r="T203" s="206"/>
      <c r="U203" s="206"/>
      <c r="V203" s="206"/>
      <c r="W203" s="206"/>
      <c r="X203" s="206"/>
      <c r="Z203" s="249"/>
    </row>
    <row r="204" spans="1:27" ht="20.100000000000001" customHeight="1" x14ac:dyDescent="0.15">
      <c r="A204" s="183">
        <f>IFERROR(IF(TRIM($I204)="",1001,0),3)</f>
        <v>1001</v>
      </c>
      <c r="B204" s="183"/>
      <c r="C204" s="200"/>
      <c r="E204" s="309" t="s">
        <v>129</v>
      </c>
      <c r="F204" s="310"/>
      <c r="G204" s="310"/>
      <c r="H204" s="310"/>
      <c r="I204" s="99"/>
      <c r="J204" s="131"/>
      <c r="K204" s="131"/>
      <c r="L204" s="131"/>
      <c r="M204" s="132"/>
      <c r="Y204" s="206"/>
      <c r="Z204" s="249"/>
    </row>
    <row r="205" spans="1:27" ht="20.100000000000001" customHeight="1" x14ac:dyDescent="0.15">
      <c r="A205" s="183">
        <f>IFERROR(IF(TRIM($I205)="",1001,0),3)</f>
        <v>1001</v>
      </c>
      <c r="B205" s="183"/>
      <c r="C205" s="200"/>
      <c r="D205" s="201"/>
      <c r="E205" s="311"/>
      <c r="F205" s="312" t="s">
        <v>130</v>
      </c>
      <c r="G205" s="313"/>
      <c r="H205" s="314"/>
      <c r="I205" s="133"/>
      <c r="J205" s="134"/>
      <c r="K205" s="134"/>
      <c r="L205" s="134"/>
      <c r="M205" s="135"/>
      <c r="Y205" s="206"/>
      <c r="Z205" s="249"/>
    </row>
    <row r="206" spans="1:27" ht="20.100000000000001" customHeight="1" x14ac:dyDescent="0.15">
      <c r="A206" s="183"/>
      <c r="B206" s="183"/>
      <c r="C206" s="200"/>
      <c r="D206" s="201"/>
      <c r="E206" s="315" t="s">
        <v>131</v>
      </c>
      <c r="F206" s="316"/>
      <c r="G206" s="316"/>
      <c r="H206" s="317"/>
      <c r="I206" s="99"/>
      <c r="J206" s="131"/>
      <c r="K206" s="131"/>
      <c r="L206" s="131"/>
      <c r="M206" s="132"/>
      <c r="N206" s="318" t="s">
        <v>132</v>
      </c>
      <c r="Y206" s="206"/>
      <c r="Z206" s="249"/>
    </row>
    <row r="207" spans="1:27" ht="20.100000000000001" customHeight="1" x14ac:dyDescent="0.15">
      <c r="A207" s="183"/>
      <c r="B207" s="183"/>
      <c r="C207" s="200"/>
      <c r="D207" s="201"/>
      <c r="E207" s="319"/>
      <c r="F207" s="320" t="s">
        <v>130</v>
      </c>
      <c r="G207" s="321"/>
      <c r="H207" s="314"/>
      <c r="I207" s="133"/>
      <c r="J207" s="134"/>
      <c r="K207" s="134"/>
      <c r="L207" s="134"/>
      <c r="M207" s="135"/>
      <c r="N207" s="318" t="s">
        <v>154</v>
      </c>
      <c r="Y207" s="206"/>
      <c r="Z207" s="249"/>
    </row>
    <row r="208" spans="1:27" ht="20.100000000000001" customHeight="1" x14ac:dyDescent="0.15">
      <c r="A208" s="183"/>
      <c r="B208" s="183"/>
      <c r="C208" s="200"/>
      <c r="D208" s="201"/>
      <c r="E208" s="322"/>
      <c r="F208" s="323"/>
      <c r="G208" s="324"/>
      <c r="H208" s="324"/>
      <c r="I208" s="325"/>
      <c r="J208" s="324"/>
      <c r="K208" s="324"/>
      <c r="Y208" s="206"/>
      <c r="Z208" s="249"/>
    </row>
    <row r="209" spans="1:27" ht="20.100000000000001" customHeight="1" x14ac:dyDescent="0.15">
      <c r="A209" s="177"/>
      <c r="B209" s="177"/>
      <c r="C209" s="209"/>
      <c r="D209" s="201">
        <f>D203+1</f>
        <v>12</v>
      </c>
      <c r="E209" s="206" t="s">
        <v>321</v>
      </c>
      <c r="F209" s="206"/>
      <c r="G209" s="206"/>
      <c r="H209" s="206"/>
      <c r="I209" s="326"/>
      <c r="J209" s="230"/>
      <c r="K209" s="327"/>
      <c r="L209" s="230"/>
      <c r="M209" s="230"/>
      <c r="N209" s="207"/>
      <c r="O209" s="207"/>
      <c r="P209" s="207"/>
      <c r="Q209" s="207"/>
      <c r="R209" s="207"/>
      <c r="S209" s="207"/>
      <c r="T209" s="207"/>
      <c r="U209" s="207"/>
      <c r="Z209" s="205"/>
    </row>
    <row r="210" spans="1:27" ht="20.100000000000001" customHeight="1" x14ac:dyDescent="0.15">
      <c r="A210" s="177"/>
      <c r="B210" s="177"/>
      <c r="C210" s="209"/>
      <c r="D210" s="206"/>
      <c r="E210" s="328" t="s">
        <v>322</v>
      </c>
      <c r="F210" s="206"/>
      <c r="G210" s="206"/>
      <c r="H210" s="206"/>
      <c r="I210" s="326"/>
      <c r="J210" s="230"/>
      <c r="K210" s="327"/>
      <c r="L210" s="230"/>
      <c r="M210" s="230"/>
      <c r="N210" s="207"/>
      <c r="O210" s="207"/>
      <c r="P210" s="207"/>
      <c r="Q210" s="207"/>
      <c r="R210" s="207"/>
      <c r="S210" s="207"/>
      <c r="T210" s="207"/>
      <c r="U210" s="207"/>
      <c r="Z210" s="205"/>
    </row>
    <row r="211" spans="1:27" ht="20.100000000000001" customHeight="1" x14ac:dyDescent="0.15">
      <c r="A211" s="177"/>
      <c r="B211" s="177"/>
      <c r="C211" s="209"/>
      <c r="D211" s="206"/>
      <c r="E211" s="329" t="s">
        <v>323</v>
      </c>
      <c r="F211" s="330"/>
      <c r="G211" s="330"/>
      <c r="H211" s="331"/>
      <c r="I211" s="272" t="s">
        <v>324</v>
      </c>
      <c r="J211" s="273"/>
      <c r="K211" s="332"/>
      <c r="L211" s="273"/>
      <c r="M211" s="274"/>
      <c r="N211" s="207"/>
      <c r="O211" s="207"/>
      <c r="P211" s="207"/>
      <c r="Q211" s="207"/>
      <c r="R211" s="207"/>
      <c r="S211" s="207"/>
      <c r="T211" s="207"/>
      <c r="U211" s="207"/>
      <c r="Z211" s="205"/>
    </row>
    <row r="212" spans="1:27" ht="20.100000000000001" customHeight="1" x14ac:dyDescent="0.15">
      <c r="A212" s="177"/>
      <c r="B212" s="177"/>
      <c r="C212" s="209"/>
      <c r="D212" s="206"/>
      <c r="E212" s="333" t="s">
        <v>325</v>
      </c>
      <c r="F212" s="334"/>
      <c r="G212" s="334"/>
      <c r="H212" s="335"/>
      <c r="I212" s="136"/>
      <c r="J212" s="137"/>
      <c r="K212" s="138"/>
      <c r="L212" s="137"/>
      <c r="M212" s="139"/>
      <c r="N212" s="207"/>
      <c r="O212" s="207"/>
      <c r="P212" s="207"/>
      <c r="Q212" s="207"/>
      <c r="R212" s="207"/>
      <c r="S212" s="207"/>
      <c r="T212" s="207"/>
      <c r="U212" s="207"/>
      <c r="Z212" s="205"/>
    </row>
    <row r="213" spans="1:27" ht="20.100000000000001" customHeight="1" x14ac:dyDescent="0.15">
      <c r="A213" s="177"/>
      <c r="B213" s="177"/>
      <c r="C213" s="209"/>
      <c r="D213" s="206"/>
      <c r="E213" s="336" t="s">
        <v>326</v>
      </c>
      <c r="F213" s="337"/>
      <c r="G213" s="337"/>
      <c r="H213" s="338"/>
      <c r="I213" s="120"/>
      <c r="J213" s="140"/>
      <c r="K213" s="140"/>
      <c r="L213" s="140"/>
      <c r="M213" s="141"/>
      <c r="N213" s="207"/>
      <c r="O213" s="207"/>
      <c r="P213" s="207"/>
      <c r="Q213" s="207"/>
      <c r="R213" s="207"/>
      <c r="S213" s="207"/>
      <c r="T213" s="207"/>
      <c r="U213" s="207"/>
      <c r="Z213" s="205"/>
    </row>
    <row r="214" spans="1:27" ht="20.100000000000001" customHeight="1" x14ac:dyDescent="0.15">
      <c r="A214" s="177"/>
      <c r="B214" s="177"/>
      <c r="C214" s="209"/>
      <c r="D214" s="206"/>
      <c r="E214" s="339" t="s">
        <v>327</v>
      </c>
      <c r="F214" s="340"/>
      <c r="G214" s="340"/>
      <c r="H214" s="341"/>
      <c r="I214" s="123"/>
      <c r="J214" s="127"/>
      <c r="K214" s="127"/>
      <c r="L214" s="127"/>
      <c r="M214" s="128"/>
      <c r="N214" s="207"/>
      <c r="O214" s="207"/>
      <c r="P214" s="207"/>
      <c r="Q214" s="207"/>
      <c r="R214" s="207"/>
      <c r="S214" s="207"/>
      <c r="T214" s="207"/>
      <c r="U214" s="207"/>
      <c r="Z214" s="205"/>
    </row>
    <row r="215" spans="1:27" ht="20.100000000000001" customHeight="1" x14ac:dyDescent="0.15">
      <c r="A215" s="183"/>
      <c r="B215" s="183"/>
      <c r="C215" s="209"/>
      <c r="D215" s="206"/>
      <c r="E215" s="206"/>
      <c r="F215" s="206"/>
      <c r="G215" s="206"/>
      <c r="H215" s="206"/>
      <c r="I215" s="206"/>
      <c r="J215" s="226"/>
      <c r="K215" s="226"/>
      <c r="L215" s="342"/>
      <c r="M215" s="342"/>
      <c r="N215" s="252"/>
      <c r="O215" s="226"/>
      <c r="P215" s="246"/>
      <c r="Q215" s="246"/>
      <c r="R215" s="246"/>
      <c r="S215" s="252"/>
      <c r="T215" s="252"/>
      <c r="U215" s="252"/>
      <c r="V215" s="252"/>
      <c r="W215" s="252"/>
      <c r="X215" s="252"/>
      <c r="Y215" s="226"/>
      <c r="Z215" s="205"/>
    </row>
    <row r="216" spans="1:27" ht="20.100000000000001" customHeight="1" x14ac:dyDescent="0.15">
      <c r="A216" s="183"/>
      <c r="B216" s="183"/>
      <c r="C216" s="200"/>
      <c r="D216" s="201">
        <f>D209+1</f>
        <v>13</v>
      </c>
      <c r="E216" s="181" t="s">
        <v>23</v>
      </c>
      <c r="I216" s="65"/>
      <c r="J216" s="76"/>
      <c r="K216" s="76"/>
      <c r="L216" s="76"/>
      <c r="M216" s="76"/>
      <c r="N216" s="206"/>
      <c r="O216" s="206"/>
      <c r="P216" s="206"/>
      <c r="Q216" s="206"/>
      <c r="R216" s="206"/>
      <c r="S216" s="206"/>
      <c r="T216" s="206"/>
      <c r="U216" s="206"/>
      <c r="V216" s="206"/>
      <c r="W216" s="206"/>
      <c r="X216" s="206"/>
      <c r="Y216" s="206"/>
      <c r="Z216" s="205"/>
    </row>
    <row r="217" spans="1:27" ht="60" customHeight="1" x14ac:dyDescent="0.15">
      <c r="A217" s="183"/>
      <c r="B217" s="183"/>
      <c r="C217" s="209"/>
      <c r="D217" s="206"/>
      <c r="E217" s="206"/>
      <c r="F217" s="206"/>
      <c r="G217" s="206"/>
      <c r="H217" s="206"/>
      <c r="I217" s="203"/>
      <c r="J217" s="343" t="s">
        <v>107</v>
      </c>
      <c r="K217" s="343"/>
      <c r="L217" s="343"/>
      <c r="M217" s="343"/>
      <c r="N217" s="343"/>
      <c r="O217" s="343"/>
      <c r="P217" s="343"/>
      <c r="Q217" s="343"/>
      <c r="R217" s="343"/>
      <c r="S217" s="343"/>
      <c r="T217" s="343"/>
      <c r="U217" s="343"/>
      <c r="V217" s="343"/>
      <c r="W217" s="343"/>
      <c r="X217" s="343"/>
      <c r="Y217" s="343"/>
      <c r="Z217" s="205"/>
    </row>
    <row r="218" spans="1:27" ht="20.100000000000001" customHeight="1" x14ac:dyDescent="0.15">
      <c r="A218" s="183"/>
      <c r="B218" s="183"/>
      <c r="C218" s="220"/>
      <c r="D218" s="221"/>
      <c r="E218" s="221"/>
      <c r="F218" s="221"/>
      <c r="G218" s="221"/>
      <c r="H218" s="221"/>
      <c r="I218" s="221"/>
      <c r="J218" s="222"/>
      <c r="K218" s="222"/>
      <c r="L218" s="222"/>
      <c r="M218" s="245"/>
      <c r="N218" s="222"/>
      <c r="O218" s="222"/>
      <c r="P218" s="245"/>
      <c r="Q218" s="222"/>
      <c r="R218" s="222"/>
      <c r="S218" s="222"/>
      <c r="T218" s="222"/>
      <c r="U218" s="222"/>
      <c r="V218" s="222"/>
      <c r="W218" s="222"/>
      <c r="X218" s="222"/>
      <c r="Y218" s="222"/>
      <c r="Z218" s="344"/>
      <c r="AA218" s="209"/>
    </row>
    <row r="219" spans="1:27" ht="20.100000000000001" customHeight="1" x14ac:dyDescent="0.15">
      <c r="A219" s="183"/>
      <c r="B219" s="183"/>
      <c r="C219" s="206"/>
      <c r="D219" s="206"/>
      <c r="E219" s="206"/>
      <c r="F219" s="206"/>
      <c r="G219" s="206"/>
      <c r="H219" s="206"/>
      <c r="I219" s="206"/>
      <c r="J219" s="226"/>
      <c r="K219" s="226"/>
      <c r="L219" s="226"/>
      <c r="M219" s="246"/>
      <c r="N219" s="226"/>
      <c r="O219" s="226"/>
      <c r="P219" s="246"/>
      <c r="Q219" s="226"/>
      <c r="R219" s="226"/>
      <c r="S219" s="226"/>
      <c r="T219" s="226"/>
      <c r="U219" s="226"/>
      <c r="V219" s="226"/>
      <c r="W219" s="226"/>
      <c r="X219" s="226"/>
      <c r="Y219" s="226"/>
      <c r="Z219" s="226"/>
      <c r="AA219" s="226"/>
    </row>
    <row r="220" spans="1:27" ht="20.100000000000001" customHeight="1" x14ac:dyDescent="0.15">
      <c r="A220" s="183"/>
      <c r="B220" s="183"/>
      <c r="C220" s="206"/>
      <c r="D220" s="206"/>
      <c r="E220" s="206"/>
      <c r="F220" s="206"/>
      <c r="G220" s="206"/>
      <c r="H220" s="206"/>
      <c r="I220" s="206"/>
      <c r="J220" s="226"/>
      <c r="K220" s="226"/>
      <c r="L220" s="226"/>
      <c r="M220" s="246"/>
      <c r="Y220" s="226"/>
      <c r="Z220" s="226"/>
      <c r="AA220" s="226"/>
    </row>
    <row r="221" spans="1:27" ht="20.100000000000001" customHeight="1" x14ac:dyDescent="0.15">
      <c r="A221" s="183"/>
      <c r="B221" s="183"/>
      <c r="C221" s="193" t="s">
        <v>100</v>
      </c>
      <c r="D221" s="194"/>
      <c r="E221" s="194"/>
      <c r="F221" s="194"/>
      <c r="G221" s="194"/>
      <c r="H221" s="195"/>
      <c r="I221" s="254"/>
      <c r="J221" s="255"/>
      <c r="K221" s="255"/>
      <c r="L221" s="255"/>
      <c r="M221" s="255"/>
      <c r="N221" s="255"/>
      <c r="O221" s="255"/>
      <c r="P221" s="255"/>
      <c r="Q221" s="255"/>
      <c r="R221" s="255"/>
      <c r="S221" s="255"/>
      <c r="T221" s="255"/>
      <c r="U221" s="255"/>
      <c r="V221" s="255"/>
      <c r="W221" s="255"/>
      <c r="X221" s="255"/>
      <c r="Y221" s="255"/>
      <c r="Z221" s="255"/>
    </row>
    <row r="222" spans="1:27" ht="20.100000000000001" customHeight="1" x14ac:dyDescent="0.15">
      <c r="A222" s="183"/>
      <c r="B222" s="183"/>
      <c r="C222" s="196"/>
      <c r="D222" s="201"/>
      <c r="E222" s="345"/>
      <c r="F222" s="197"/>
      <c r="G222" s="197"/>
      <c r="H222" s="197"/>
      <c r="I222" s="206"/>
      <c r="J222" s="206"/>
      <c r="K222" s="206"/>
      <c r="L222" s="206"/>
      <c r="M222" s="206"/>
      <c r="N222" s="206"/>
      <c r="O222" s="206"/>
      <c r="P222" s="206"/>
      <c r="Q222" s="206"/>
      <c r="R222" s="206"/>
      <c r="S222" s="206"/>
      <c r="T222" s="206"/>
      <c r="U222" s="206"/>
      <c r="V222" s="206"/>
      <c r="W222" s="206"/>
      <c r="X222" s="206"/>
      <c r="Y222" s="206"/>
      <c r="Z222" s="205"/>
    </row>
    <row r="223" spans="1:27" ht="30" customHeight="1" x14ac:dyDescent="0.15">
      <c r="A223" s="183"/>
      <c r="B223" s="183"/>
      <c r="C223" s="346"/>
      <c r="D223" s="347" t="s">
        <v>147</v>
      </c>
      <c r="E223" s="347"/>
      <c r="F223" s="347"/>
      <c r="G223" s="347"/>
      <c r="H223" s="347"/>
      <c r="I223" s="347"/>
      <c r="J223" s="347"/>
      <c r="K223" s="347"/>
      <c r="L223" s="347"/>
      <c r="M223" s="347"/>
      <c r="N223" s="347"/>
      <c r="O223" s="347"/>
      <c r="P223" s="347"/>
      <c r="Q223" s="347"/>
      <c r="R223" s="347"/>
      <c r="S223" s="347"/>
      <c r="T223" s="347"/>
      <c r="U223" s="347"/>
      <c r="V223" s="347"/>
      <c r="W223" s="347"/>
      <c r="X223" s="347"/>
      <c r="Y223" s="347"/>
      <c r="Z223" s="205"/>
    </row>
    <row r="224" spans="1:27" ht="20.100000000000001" customHeight="1" x14ac:dyDescent="0.15">
      <c r="A224" s="183"/>
      <c r="B224" s="183"/>
      <c r="C224" s="348"/>
      <c r="D224" s="349" t="s">
        <v>49</v>
      </c>
      <c r="E224" s="350"/>
      <c r="F224" s="350"/>
      <c r="G224" s="350"/>
      <c r="H224" s="350"/>
      <c r="I224" s="350"/>
      <c r="J224" s="351"/>
      <c r="K224" s="352" t="s">
        <v>94</v>
      </c>
      <c r="L224" s="353"/>
      <c r="M224" s="353"/>
      <c r="N224" s="353"/>
      <c r="O224" s="353"/>
      <c r="P224" s="353"/>
      <c r="Q224" s="354" t="s">
        <v>95</v>
      </c>
      <c r="R224" s="355"/>
      <c r="S224" s="355"/>
      <c r="T224" s="356"/>
      <c r="U224" s="357" t="s">
        <v>82</v>
      </c>
      <c r="V224" s="358"/>
      <c r="W224" s="358"/>
      <c r="X224" s="358"/>
      <c r="Y224" s="359"/>
      <c r="Z224" s="205"/>
    </row>
    <row r="225" spans="1:27" ht="20.100000000000001" customHeight="1" x14ac:dyDescent="0.15">
      <c r="A225" s="258"/>
      <c r="B225" s="183"/>
      <c r="C225" s="360"/>
      <c r="D225" s="361"/>
      <c r="E225" s="362"/>
      <c r="F225" s="362"/>
      <c r="G225" s="362"/>
      <c r="H225" s="362"/>
      <c r="I225" s="363"/>
      <c r="J225" s="364"/>
      <c r="K225" s="153"/>
      <c r="L225" s="154"/>
      <c r="M225" s="154"/>
      <c r="N225" s="310" t="s">
        <v>117</v>
      </c>
      <c r="O225" s="3"/>
      <c r="P225" s="365" t="s">
        <v>117</v>
      </c>
      <c r="Q225" s="2"/>
      <c r="R225" s="324" t="s">
        <v>117</v>
      </c>
      <c r="S225" s="6"/>
      <c r="T225" s="366" t="s">
        <v>117</v>
      </c>
      <c r="U225" s="367"/>
      <c r="V225" s="368"/>
      <c r="W225" s="368"/>
      <c r="X225" s="368"/>
      <c r="Y225" s="369"/>
      <c r="Z225" s="249"/>
    </row>
    <row r="226" spans="1:27" ht="20.100000000000001" customHeight="1" x14ac:dyDescent="0.15">
      <c r="A226" s="258"/>
      <c r="B226" s="183"/>
      <c r="C226" s="360"/>
      <c r="D226" s="370"/>
      <c r="E226" s="371"/>
      <c r="F226" s="371"/>
      <c r="G226" s="371"/>
      <c r="H226" s="371"/>
      <c r="I226" s="372"/>
      <c r="J226" s="373"/>
      <c r="K226" s="86"/>
      <c r="L226" s="87"/>
      <c r="M226" s="87"/>
      <c r="N226" s="313" t="s">
        <v>118</v>
      </c>
      <c r="O226" s="4"/>
      <c r="P226" s="374" t="s">
        <v>118</v>
      </c>
      <c r="Q226" s="5"/>
      <c r="R226" s="313" t="s">
        <v>118</v>
      </c>
      <c r="S226" s="4"/>
      <c r="T226" s="375" t="s">
        <v>118</v>
      </c>
      <c r="U226" s="376"/>
      <c r="V226" s="377"/>
      <c r="W226" s="377"/>
      <c r="X226" s="377"/>
      <c r="Y226" s="378"/>
      <c r="Z226" s="249"/>
    </row>
    <row r="227" spans="1:27" ht="20.100000000000001" customHeight="1" x14ac:dyDescent="0.15">
      <c r="A227" s="183"/>
      <c r="B227" s="183"/>
      <c r="C227" s="348"/>
      <c r="D227" s="379" t="s">
        <v>142</v>
      </c>
      <c r="E227" s="380"/>
      <c r="F227" s="380"/>
      <c r="G227" s="380"/>
      <c r="H227" s="380"/>
      <c r="I227" s="381"/>
      <c r="J227" s="382"/>
      <c r="K227" s="95"/>
      <c r="L227" s="97"/>
      <c r="M227" s="97"/>
      <c r="N227" s="98"/>
      <c r="O227" s="99"/>
      <c r="P227" s="100"/>
      <c r="Q227" s="95"/>
      <c r="R227" s="96"/>
      <c r="S227" s="99"/>
      <c r="T227" s="116"/>
      <c r="U227" s="95"/>
      <c r="V227" s="117"/>
      <c r="W227" s="117"/>
      <c r="X227" s="117"/>
      <c r="Y227" s="116"/>
      <c r="Z227" s="205"/>
    </row>
    <row r="228" spans="1:27" ht="20.100000000000001" customHeight="1" x14ac:dyDescent="0.15">
      <c r="A228" s="183"/>
      <c r="B228" s="183"/>
      <c r="C228" s="348"/>
      <c r="D228" s="383" t="s">
        <v>143</v>
      </c>
      <c r="E228" s="384"/>
      <c r="F228" s="384"/>
      <c r="G228" s="384"/>
      <c r="H228" s="384"/>
      <c r="I228" s="384"/>
      <c r="J228" s="385"/>
      <c r="K228" s="77"/>
      <c r="L228" s="78"/>
      <c r="M228" s="78"/>
      <c r="N228" s="79"/>
      <c r="O228" s="118"/>
      <c r="P228" s="119"/>
      <c r="Q228" s="77"/>
      <c r="R228" s="115"/>
      <c r="S228" s="118"/>
      <c r="T228" s="148"/>
      <c r="U228" s="77"/>
      <c r="V228" s="149"/>
      <c r="W228" s="149"/>
      <c r="X228" s="149"/>
      <c r="Y228" s="148"/>
      <c r="Z228" s="205"/>
    </row>
    <row r="229" spans="1:27" ht="20.100000000000001" customHeight="1" x14ac:dyDescent="0.15">
      <c r="A229" s="183"/>
      <c r="B229" s="183"/>
      <c r="C229" s="348"/>
      <c r="D229" s="206" t="s">
        <v>144</v>
      </c>
      <c r="E229" s="386"/>
      <c r="F229" s="386"/>
      <c r="G229" s="386"/>
      <c r="H229" s="386"/>
      <c r="I229" s="386"/>
      <c r="J229" s="387"/>
      <c r="K229" s="77"/>
      <c r="L229" s="78"/>
      <c r="M229" s="78"/>
      <c r="N229" s="79"/>
      <c r="O229" s="118"/>
      <c r="P229" s="119"/>
      <c r="Q229" s="77"/>
      <c r="R229" s="79"/>
      <c r="S229" s="118"/>
      <c r="T229" s="119"/>
      <c r="U229" s="77"/>
      <c r="V229" s="78"/>
      <c r="W229" s="78"/>
      <c r="X229" s="78"/>
      <c r="Y229" s="119"/>
      <c r="Z229" s="205"/>
    </row>
    <row r="230" spans="1:27" ht="20.100000000000001" customHeight="1" x14ac:dyDescent="0.15">
      <c r="A230" s="183"/>
      <c r="B230" s="183"/>
      <c r="C230" s="348"/>
      <c r="D230" s="383" t="s">
        <v>145</v>
      </c>
      <c r="E230" s="384"/>
      <c r="F230" s="384"/>
      <c r="G230" s="384"/>
      <c r="H230" s="384"/>
      <c r="I230" s="388"/>
      <c r="J230" s="385"/>
      <c r="K230" s="77"/>
      <c r="L230" s="78"/>
      <c r="M230" s="78"/>
      <c r="N230" s="79"/>
      <c r="O230" s="118"/>
      <c r="P230" s="119"/>
      <c r="Q230" s="77"/>
      <c r="R230" s="115"/>
      <c r="S230" s="118"/>
      <c r="T230" s="148"/>
      <c r="U230" s="77"/>
      <c r="V230" s="149"/>
      <c r="W230" s="149"/>
      <c r="X230" s="149"/>
      <c r="Y230" s="148"/>
      <c r="Z230" s="205"/>
    </row>
    <row r="231" spans="1:27" ht="20.100000000000001" customHeight="1" thickBot="1" x14ac:dyDescent="0.2">
      <c r="A231" s="183"/>
      <c r="B231" s="183"/>
      <c r="C231" s="348"/>
      <c r="D231" s="383" t="s">
        <v>146</v>
      </c>
      <c r="E231" s="384"/>
      <c r="F231" s="384"/>
      <c r="G231" s="384"/>
      <c r="H231" s="384"/>
      <c r="I231" s="388"/>
      <c r="J231" s="385"/>
      <c r="K231" s="83"/>
      <c r="L231" s="84"/>
      <c r="M231" s="84"/>
      <c r="N231" s="85"/>
      <c r="O231" s="46"/>
      <c r="P231" s="47"/>
      <c r="Q231" s="83"/>
      <c r="R231" s="162"/>
      <c r="S231" s="46"/>
      <c r="T231" s="161"/>
      <c r="U231" s="83"/>
      <c r="V231" s="163"/>
      <c r="W231" s="163"/>
      <c r="X231" s="163"/>
      <c r="Y231" s="161"/>
      <c r="Z231" s="205"/>
    </row>
    <row r="232" spans="1:27" ht="20.100000000000001" customHeight="1" thickTop="1" x14ac:dyDescent="0.15">
      <c r="A232" s="183"/>
      <c r="B232" s="183"/>
      <c r="C232" s="348"/>
      <c r="D232" s="389" t="s">
        <v>97</v>
      </c>
      <c r="E232" s="390"/>
      <c r="F232" s="390"/>
      <c r="G232" s="390"/>
      <c r="H232" s="390"/>
      <c r="I232" s="391"/>
      <c r="J232" s="392"/>
      <c r="K232" s="393">
        <f>SUM(K227:N231)</f>
        <v>0</v>
      </c>
      <c r="L232" s="394"/>
      <c r="M232" s="394"/>
      <c r="N232" s="395"/>
      <c r="O232" s="396">
        <f>SUM(O227:P231)</f>
        <v>0</v>
      </c>
      <c r="P232" s="397"/>
      <c r="Q232" s="393">
        <f>SUM(Q227:R231)</f>
        <v>0</v>
      </c>
      <c r="R232" s="398"/>
      <c r="S232" s="396">
        <f>SUM(S227:T231)</f>
        <v>0</v>
      </c>
      <c r="T232" s="399"/>
      <c r="U232" s="393">
        <f>SUM(U227:Y231)</f>
        <v>0</v>
      </c>
      <c r="V232" s="400"/>
      <c r="W232" s="400"/>
      <c r="X232" s="400"/>
      <c r="Y232" s="399"/>
      <c r="Z232" s="205"/>
    </row>
    <row r="233" spans="1:27" ht="20.100000000000001" customHeight="1" x14ac:dyDescent="0.15">
      <c r="A233" s="183"/>
      <c r="B233" s="183"/>
      <c r="C233" s="200"/>
      <c r="D233" s="401"/>
      <c r="E233" s="402" t="str">
        <f>"*1 "&amp;日付例&amp;"　年月日を入力してください。"</f>
        <v>*1 例)2024/4/1、R6/4/1　年月日を入力してください。</v>
      </c>
      <c r="F233" s="403"/>
      <c r="G233" s="403"/>
      <c r="H233" s="403"/>
      <c r="I233" s="403"/>
      <c r="J233" s="403"/>
      <c r="K233" s="404"/>
      <c r="L233" s="405"/>
      <c r="M233" s="405"/>
      <c r="N233" s="405"/>
      <c r="O233" s="404"/>
      <c r="P233" s="405"/>
      <c r="Q233" s="405"/>
      <c r="R233" s="405"/>
      <c r="S233" s="404"/>
      <c r="T233" s="405"/>
      <c r="U233" s="405"/>
      <c r="V233" s="405"/>
      <c r="W233" s="405"/>
      <c r="X233" s="405"/>
      <c r="Y233" s="405"/>
      <c r="Z233" s="205"/>
    </row>
    <row r="234" spans="1:27" ht="20.100000000000001" customHeight="1" x14ac:dyDescent="0.15">
      <c r="A234" s="183"/>
      <c r="B234" s="183"/>
      <c r="C234" s="406"/>
      <c r="D234" s="407"/>
      <c r="E234" s="408"/>
      <c r="F234" s="407"/>
      <c r="G234" s="407"/>
      <c r="H234" s="407"/>
      <c r="I234" s="407"/>
      <c r="J234" s="407"/>
      <c r="K234" s="409"/>
      <c r="L234" s="410"/>
      <c r="M234" s="410"/>
      <c r="N234" s="410"/>
      <c r="O234" s="409"/>
      <c r="P234" s="410"/>
      <c r="Q234" s="410"/>
      <c r="R234" s="410"/>
      <c r="S234" s="409"/>
      <c r="T234" s="410"/>
      <c r="U234" s="410"/>
      <c r="V234" s="410"/>
      <c r="W234" s="410"/>
      <c r="X234" s="410"/>
      <c r="Y234" s="410"/>
      <c r="Z234" s="221"/>
      <c r="AA234" s="217"/>
    </row>
    <row r="235" spans="1:27" ht="20.100000000000001" customHeight="1" x14ac:dyDescent="0.15">
      <c r="A235" s="183"/>
      <c r="B235" s="183"/>
      <c r="C235" s="411"/>
      <c r="D235" s="401"/>
      <c r="E235" s="402"/>
      <c r="F235" s="401"/>
      <c r="G235" s="401"/>
      <c r="H235" s="401"/>
      <c r="I235" s="401"/>
      <c r="J235" s="401"/>
      <c r="K235" s="412"/>
      <c r="L235" s="264"/>
      <c r="M235" s="264"/>
      <c r="N235" s="264"/>
      <c r="O235" s="412"/>
      <c r="P235" s="264"/>
      <c r="Q235" s="264"/>
      <c r="R235" s="264"/>
      <c r="S235" s="412"/>
      <c r="T235" s="264"/>
      <c r="U235" s="264"/>
      <c r="V235" s="264"/>
      <c r="W235" s="264"/>
      <c r="X235" s="264"/>
      <c r="Y235" s="264"/>
      <c r="Z235" s="206"/>
    </row>
    <row r="236" spans="1:27" ht="20.100000000000001" customHeight="1" x14ac:dyDescent="0.15">
      <c r="A236" s="183"/>
      <c r="B236" s="183"/>
      <c r="C236" s="201"/>
      <c r="D236" s="401"/>
      <c r="E236" s="402"/>
      <c r="F236" s="407"/>
      <c r="G236" s="401"/>
      <c r="H236" s="401"/>
      <c r="I236" s="401"/>
      <c r="J236" s="401"/>
      <c r="K236" s="412"/>
      <c r="L236" s="264"/>
      <c r="M236" s="264"/>
      <c r="N236" s="264"/>
      <c r="O236" s="412"/>
      <c r="P236" s="264"/>
      <c r="Q236" s="264"/>
      <c r="R236" s="264"/>
      <c r="S236" s="412"/>
      <c r="T236" s="264"/>
      <c r="U236" s="264"/>
      <c r="V236" s="264"/>
      <c r="W236" s="264"/>
      <c r="X236" s="264"/>
      <c r="Y236" s="264"/>
      <c r="Z236" s="206"/>
    </row>
    <row r="237" spans="1:27" ht="20.100000000000001" customHeight="1" x14ac:dyDescent="0.15">
      <c r="A237" s="183"/>
      <c r="B237" s="183"/>
      <c r="C237" s="193" t="s">
        <v>101</v>
      </c>
      <c r="D237" s="194"/>
      <c r="E237" s="194"/>
      <c r="F237" s="194"/>
      <c r="G237" s="194"/>
      <c r="H237" s="195"/>
      <c r="I237" s="254"/>
      <c r="J237" s="255"/>
      <c r="K237" s="255"/>
      <c r="L237" s="255"/>
      <c r="M237" s="255"/>
      <c r="N237" s="255"/>
      <c r="O237" s="255"/>
      <c r="P237" s="255"/>
      <c r="Q237" s="255"/>
      <c r="R237" s="255"/>
      <c r="S237" s="255"/>
      <c r="T237" s="255"/>
      <c r="U237" s="255"/>
      <c r="V237" s="255"/>
      <c r="W237" s="255"/>
      <c r="X237" s="255"/>
      <c r="Y237" s="255"/>
      <c r="Z237" s="255"/>
    </row>
    <row r="238" spans="1:27" ht="20.100000000000001" customHeight="1" x14ac:dyDescent="0.15">
      <c r="A238" s="183"/>
      <c r="B238" s="183"/>
      <c r="C238" s="196"/>
      <c r="D238" s="201"/>
      <c r="E238" s="345"/>
      <c r="F238" s="197"/>
      <c r="G238" s="197"/>
      <c r="H238" s="197"/>
      <c r="I238" s="206"/>
      <c r="J238" s="206"/>
      <c r="K238" s="206"/>
      <c r="L238" s="206"/>
      <c r="M238" s="206"/>
      <c r="N238" s="206"/>
      <c r="O238" s="206"/>
      <c r="P238" s="206"/>
      <c r="Q238" s="206"/>
      <c r="R238" s="206"/>
      <c r="S238" s="206"/>
      <c r="T238" s="206"/>
      <c r="U238" s="206"/>
      <c r="V238" s="206"/>
      <c r="W238" s="206"/>
      <c r="X238" s="206"/>
      <c r="Y238" s="206"/>
      <c r="Z238" s="205"/>
    </row>
    <row r="239" spans="1:27" ht="30" customHeight="1" x14ac:dyDescent="0.15">
      <c r="A239" s="183"/>
      <c r="B239" s="183"/>
      <c r="C239" s="196"/>
      <c r="D239" s="243" t="s">
        <v>98</v>
      </c>
      <c r="E239" s="243"/>
      <c r="F239" s="243"/>
      <c r="G239" s="243"/>
      <c r="H239" s="243"/>
      <c r="I239" s="243"/>
      <c r="J239" s="243"/>
      <c r="K239" s="243"/>
      <c r="L239" s="243"/>
      <c r="M239" s="243"/>
      <c r="N239" s="243"/>
      <c r="O239" s="243"/>
      <c r="P239" s="243"/>
      <c r="Q239" s="243"/>
      <c r="R239" s="243"/>
      <c r="S239" s="243"/>
      <c r="T239" s="243"/>
      <c r="U239" s="243"/>
      <c r="V239" s="243"/>
      <c r="W239" s="243"/>
      <c r="X239" s="243"/>
      <c r="Y239" s="243"/>
      <c r="Z239" s="413"/>
      <c r="AA239" s="228"/>
    </row>
    <row r="240" spans="1:27" ht="20.100000000000001" customHeight="1" x14ac:dyDescent="0.15">
      <c r="A240" s="183"/>
      <c r="B240" s="183"/>
      <c r="C240" s="360"/>
      <c r="D240" s="414" t="s">
        <v>96</v>
      </c>
      <c r="E240" s="415"/>
      <c r="F240" s="415"/>
      <c r="G240" s="415"/>
      <c r="H240" s="415"/>
      <c r="I240" s="415"/>
      <c r="J240" s="415"/>
      <c r="K240" s="416" t="s">
        <v>10</v>
      </c>
      <c r="L240" s="417"/>
      <c r="M240" s="418"/>
      <c r="N240" s="419"/>
      <c r="O240" s="420" t="s">
        <v>116</v>
      </c>
      <c r="P240" s="421"/>
      <c r="Q240" s="421"/>
      <c r="R240" s="422"/>
      <c r="S240" s="423" t="s">
        <v>10</v>
      </c>
      <c r="Z240" s="249"/>
    </row>
    <row r="241" spans="1:26" ht="20.100000000000001" customHeight="1" x14ac:dyDescent="0.15">
      <c r="A241" s="183"/>
      <c r="B241" s="183"/>
      <c r="C241" s="360"/>
      <c r="D241" s="424" t="s">
        <v>32</v>
      </c>
      <c r="E241" s="425"/>
      <c r="F241" s="425"/>
      <c r="G241" s="425"/>
      <c r="H241" s="425"/>
      <c r="I241" s="425"/>
      <c r="J241" s="425"/>
      <c r="K241" s="80"/>
      <c r="L241" s="81"/>
      <c r="M241" s="82"/>
      <c r="N241" s="419"/>
      <c r="O241" s="136"/>
      <c r="P241" s="159"/>
      <c r="Q241" s="159"/>
      <c r="R241" s="160"/>
      <c r="S241" s="7"/>
      <c r="Z241" s="249"/>
    </row>
    <row r="242" spans="1:26" ht="20.100000000000001" customHeight="1" x14ac:dyDescent="0.15">
      <c r="A242" s="183"/>
      <c r="B242" s="183"/>
      <c r="C242" s="360"/>
      <c r="D242" s="426" t="s">
        <v>33</v>
      </c>
      <c r="E242" s="427"/>
      <c r="F242" s="427"/>
      <c r="G242" s="427"/>
      <c r="H242" s="427"/>
      <c r="I242" s="427"/>
      <c r="J242" s="427"/>
      <c r="K242" s="51"/>
      <c r="L242" s="52"/>
      <c r="M242" s="53"/>
      <c r="N242" s="419"/>
      <c r="O242" s="48"/>
      <c r="P242" s="49"/>
      <c r="Q242" s="49"/>
      <c r="R242" s="50"/>
      <c r="S242" s="8"/>
      <c r="Z242" s="249"/>
    </row>
    <row r="243" spans="1:26" ht="20.100000000000001" customHeight="1" x14ac:dyDescent="0.15">
      <c r="A243" s="183"/>
      <c r="B243" s="183"/>
      <c r="C243" s="360"/>
      <c r="D243" s="426" t="s">
        <v>3</v>
      </c>
      <c r="E243" s="427"/>
      <c r="F243" s="427"/>
      <c r="G243" s="427"/>
      <c r="H243" s="427"/>
      <c r="I243" s="427"/>
      <c r="J243" s="427"/>
      <c r="K243" s="51"/>
      <c r="L243" s="52"/>
      <c r="M243" s="53"/>
      <c r="N243" s="419"/>
      <c r="O243" s="48"/>
      <c r="P243" s="49"/>
      <c r="Q243" s="49"/>
      <c r="R243" s="50"/>
      <c r="S243" s="8"/>
      <c r="Z243" s="249"/>
    </row>
    <row r="244" spans="1:26" ht="20.100000000000001" customHeight="1" x14ac:dyDescent="0.15">
      <c r="A244" s="183"/>
      <c r="B244" s="183"/>
      <c r="C244" s="360"/>
      <c r="D244" s="426" t="s">
        <v>4</v>
      </c>
      <c r="E244" s="427"/>
      <c r="F244" s="427"/>
      <c r="G244" s="427"/>
      <c r="H244" s="427"/>
      <c r="I244" s="427"/>
      <c r="J244" s="427"/>
      <c r="K244" s="51"/>
      <c r="L244" s="52"/>
      <c r="M244" s="53"/>
      <c r="N244" s="419"/>
      <c r="O244" s="48"/>
      <c r="P244" s="49"/>
      <c r="Q244" s="49"/>
      <c r="R244" s="50"/>
      <c r="S244" s="8"/>
      <c r="Z244" s="249"/>
    </row>
    <row r="245" spans="1:26" ht="20.100000000000001" customHeight="1" x14ac:dyDescent="0.15">
      <c r="A245" s="183"/>
      <c r="B245" s="183"/>
      <c r="C245" s="360"/>
      <c r="D245" s="426" t="s">
        <v>5</v>
      </c>
      <c r="E245" s="427"/>
      <c r="F245" s="427"/>
      <c r="G245" s="427"/>
      <c r="H245" s="427"/>
      <c r="I245" s="427"/>
      <c r="J245" s="427"/>
      <c r="K245" s="51"/>
      <c r="L245" s="52"/>
      <c r="M245" s="53"/>
      <c r="N245" s="419"/>
      <c r="O245" s="48"/>
      <c r="P245" s="49"/>
      <c r="Q245" s="49"/>
      <c r="R245" s="50"/>
      <c r="S245" s="8"/>
      <c r="Z245" s="249"/>
    </row>
    <row r="246" spans="1:26" ht="20.100000000000001" customHeight="1" x14ac:dyDescent="0.15">
      <c r="A246" s="183"/>
      <c r="B246" s="183"/>
      <c r="C246" s="360"/>
      <c r="D246" s="426" t="s">
        <v>34</v>
      </c>
      <c r="E246" s="427"/>
      <c r="F246" s="427"/>
      <c r="G246" s="427"/>
      <c r="H246" s="427"/>
      <c r="I246" s="427"/>
      <c r="J246" s="427"/>
      <c r="K246" s="51"/>
      <c r="L246" s="52"/>
      <c r="M246" s="53"/>
      <c r="N246" s="419"/>
      <c r="O246" s="48"/>
      <c r="P246" s="49"/>
      <c r="Q246" s="49"/>
      <c r="R246" s="50"/>
      <c r="S246" s="8"/>
      <c r="Z246" s="249"/>
    </row>
    <row r="247" spans="1:26" ht="20.100000000000001" customHeight="1" x14ac:dyDescent="0.15">
      <c r="A247" s="183"/>
      <c r="B247" s="183"/>
      <c r="C247" s="360"/>
      <c r="D247" s="426" t="s">
        <v>35</v>
      </c>
      <c r="E247" s="427"/>
      <c r="F247" s="427"/>
      <c r="G247" s="427"/>
      <c r="H247" s="427"/>
      <c r="I247" s="427"/>
      <c r="J247" s="427"/>
      <c r="K247" s="51"/>
      <c r="L247" s="52"/>
      <c r="M247" s="53"/>
      <c r="N247" s="419"/>
      <c r="O247" s="48"/>
      <c r="P247" s="49"/>
      <c r="Q247" s="49"/>
      <c r="R247" s="50"/>
      <c r="S247" s="8"/>
      <c r="Z247" s="249"/>
    </row>
    <row r="248" spans="1:26" ht="20.100000000000001" customHeight="1" x14ac:dyDescent="0.15">
      <c r="A248" s="183"/>
      <c r="B248" s="183"/>
      <c r="C248" s="360"/>
      <c r="D248" s="426" t="s">
        <v>36</v>
      </c>
      <c r="E248" s="427"/>
      <c r="F248" s="427"/>
      <c r="G248" s="427"/>
      <c r="H248" s="427"/>
      <c r="I248" s="427"/>
      <c r="J248" s="427"/>
      <c r="K248" s="51"/>
      <c r="L248" s="52"/>
      <c r="M248" s="53"/>
      <c r="N248" s="419"/>
      <c r="O248" s="48"/>
      <c r="P248" s="49"/>
      <c r="Q248" s="49"/>
      <c r="R248" s="50"/>
      <c r="S248" s="8"/>
      <c r="Z248" s="249"/>
    </row>
    <row r="249" spans="1:26" ht="20.100000000000001" customHeight="1" x14ac:dyDescent="0.15">
      <c r="A249" s="183"/>
      <c r="B249" s="183"/>
      <c r="C249" s="360"/>
      <c r="D249" s="426" t="s">
        <v>6</v>
      </c>
      <c r="E249" s="427"/>
      <c r="F249" s="427"/>
      <c r="G249" s="427"/>
      <c r="H249" s="427"/>
      <c r="I249" s="427"/>
      <c r="J249" s="427"/>
      <c r="K249" s="51"/>
      <c r="L249" s="52"/>
      <c r="M249" s="53"/>
      <c r="N249" s="419"/>
      <c r="O249" s="48"/>
      <c r="P249" s="49"/>
      <c r="Q249" s="49"/>
      <c r="R249" s="50"/>
      <c r="S249" s="8"/>
      <c r="Z249" s="249"/>
    </row>
    <row r="250" spans="1:26" ht="20.100000000000001" customHeight="1" x14ac:dyDescent="0.15">
      <c r="A250" s="183"/>
      <c r="B250" s="183"/>
      <c r="C250" s="360"/>
      <c r="D250" s="426" t="s">
        <v>7</v>
      </c>
      <c r="E250" s="427"/>
      <c r="F250" s="427"/>
      <c r="G250" s="427"/>
      <c r="H250" s="427"/>
      <c r="I250" s="427"/>
      <c r="J250" s="427"/>
      <c r="K250" s="51"/>
      <c r="L250" s="52"/>
      <c r="M250" s="53"/>
      <c r="N250" s="419"/>
      <c r="O250" s="48"/>
      <c r="P250" s="49"/>
      <c r="Q250" s="49"/>
      <c r="R250" s="50"/>
      <c r="S250" s="8"/>
      <c r="Z250" s="249"/>
    </row>
    <row r="251" spans="1:26" ht="20.100000000000001" customHeight="1" x14ac:dyDescent="0.15">
      <c r="A251" s="183"/>
      <c r="B251" s="183"/>
      <c r="C251" s="360"/>
      <c r="D251" s="426" t="s">
        <v>37</v>
      </c>
      <c r="E251" s="427"/>
      <c r="F251" s="427"/>
      <c r="G251" s="427"/>
      <c r="H251" s="427"/>
      <c r="I251" s="427"/>
      <c r="J251" s="427"/>
      <c r="K251" s="51"/>
      <c r="L251" s="52"/>
      <c r="M251" s="53"/>
      <c r="N251" s="419"/>
      <c r="O251" s="48"/>
      <c r="P251" s="49"/>
      <c r="Q251" s="49"/>
      <c r="R251" s="50"/>
      <c r="S251" s="8"/>
      <c r="Z251" s="249"/>
    </row>
    <row r="252" spans="1:26" ht="20.100000000000001" customHeight="1" x14ac:dyDescent="0.15">
      <c r="A252" s="183"/>
      <c r="B252" s="183"/>
      <c r="C252" s="360"/>
      <c r="D252" s="426" t="s">
        <v>38</v>
      </c>
      <c r="E252" s="427"/>
      <c r="F252" s="427"/>
      <c r="G252" s="427"/>
      <c r="H252" s="427"/>
      <c r="I252" s="427"/>
      <c r="J252" s="427"/>
      <c r="K252" s="51"/>
      <c r="L252" s="52"/>
      <c r="M252" s="53"/>
      <c r="N252" s="419"/>
      <c r="O252" s="48"/>
      <c r="P252" s="49"/>
      <c r="Q252" s="49"/>
      <c r="R252" s="50"/>
      <c r="S252" s="8"/>
      <c r="Z252" s="249"/>
    </row>
    <row r="253" spans="1:26" ht="20.100000000000001" customHeight="1" x14ac:dyDescent="0.15">
      <c r="A253" s="183"/>
      <c r="B253" s="183"/>
      <c r="C253" s="360"/>
      <c r="D253" s="426" t="s">
        <v>2</v>
      </c>
      <c r="E253" s="427"/>
      <c r="F253" s="427"/>
      <c r="G253" s="427"/>
      <c r="H253" s="427"/>
      <c r="I253" s="427"/>
      <c r="J253" s="427"/>
      <c r="K253" s="51"/>
      <c r="L253" s="52"/>
      <c r="M253" s="53"/>
      <c r="N253" s="419"/>
      <c r="O253" s="48"/>
      <c r="P253" s="49"/>
      <c r="Q253" s="49"/>
      <c r="R253" s="50"/>
      <c r="S253" s="8"/>
      <c r="Z253" s="249"/>
    </row>
    <row r="254" spans="1:26" ht="20.100000000000001" customHeight="1" x14ac:dyDescent="0.15">
      <c r="A254" s="183"/>
      <c r="B254" s="183"/>
      <c r="C254" s="360"/>
      <c r="D254" s="426" t="s">
        <v>39</v>
      </c>
      <c r="E254" s="427"/>
      <c r="F254" s="427"/>
      <c r="G254" s="427"/>
      <c r="H254" s="427"/>
      <c r="I254" s="427"/>
      <c r="J254" s="427"/>
      <c r="K254" s="51"/>
      <c r="L254" s="52"/>
      <c r="M254" s="53"/>
      <c r="N254" s="419"/>
      <c r="O254" s="48"/>
      <c r="P254" s="49"/>
      <c r="Q254" s="49"/>
      <c r="R254" s="50"/>
      <c r="S254" s="8"/>
      <c r="Z254" s="249"/>
    </row>
    <row r="255" spans="1:26" ht="20.100000000000001" customHeight="1" x14ac:dyDescent="0.15">
      <c r="A255" s="183"/>
      <c r="B255" s="183"/>
      <c r="C255" s="360"/>
      <c r="D255" s="426" t="s">
        <v>25</v>
      </c>
      <c r="E255" s="427"/>
      <c r="F255" s="427"/>
      <c r="G255" s="427"/>
      <c r="H255" s="427"/>
      <c r="I255" s="427"/>
      <c r="J255" s="427"/>
      <c r="K255" s="51"/>
      <c r="L255" s="52"/>
      <c r="M255" s="53"/>
      <c r="N255" s="419"/>
      <c r="O255" s="48"/>
      <c r="P255" s="49"/>
      <c r="Q255" s="49"/>
      <c r="R255" s="50"/>
      <c r="S255" s="8"/>
      <c r="Z255" s="249"/>
    </row>
    <row r="256" spans="1:26" ht="20.100000000000001" customHeight="1" x14ac:dyDescent="0.15">
      <c r="A256" s="183"/>
      <c r="B256" s="183"/>
      <c r="C256" s="360"/>
      <c r="D256" s="426" t="s">
        <v>26</v>
      </c>
      <c r="E256" s="427"/>
      <c r="F256" s="427"/>
      <c r="G256" s="427"/>
      <c r="H256" s="427"/>
      <c r="I256" s="427"/>
      <c r="J256" s="427"/>
      <c r="K256" s="51"/>
      <c r="L256" s="52"/>
      <c r="M256" s="53"/>
      <c r="N256" s="419"/>
      <c r="O256" s="48"/>
      <c r="P256" s="49"/>
      <c r="Q256" s="49"/>
      <c r="R256" s="50"/>
      <c r="S256" s="8"/>
      <c r="Z256" s="249"/>
    </row>
    <row r="257" spans="1:27" ht="20.100000000000001" customHeight="1" x14ac:dyDescent="0.15">
      <c r="A257" s="183"/>
      <c r="B257" s="183"/>
      <c r="C257" s="360"/>
      <c r="D257" s="426" t="s">
        <v>40</v>
      </c>
      <c r="E257" s="427"/>
      <c r="F257" s="427"/>
      <c r="G257" s="427"/>
      <c r="H257" s="427"/>
      <c r="I257" s="427"/>
      <c r="J257" s="427"/>
      <c r="K257" s="51"/>
      <c r="L257" s="52"/>
      <c r="M257" s="53"/>
      <c r="N257" s="419"/>
      <c r="O257" s="48"/>
      <c r="P257" s="49"/>
      <c r="Q257" s="49"/>
      <c r="R257" s="50"/>
      <c r="S257" s="8"/>
      <c r="Z257" s="249"/>
    </row>
    <row r="258" spans="1:27" ht="20.100000000000001" customHeight="1" x14ac:dyDescent="0.15">
      <c r="A258" s="183"/>
      <c r="B258" s="183"/>
      <c r="C258" s="360"/>
      <c r="D258" s="428" t="s">
        <v>41</v>
      </c>
      <c r="E258" s="427" t="s">
        <v>42</v>
      </c>
      <c r="F258" s="427"/>
      <c r="G258" s="427"/>
      <c r="H258" s="427"/>
      <c r="I258" s="427"/>
      <c r="J258" s="427"/>
      <c r="K258" s="51"/>
      <c r="L258" s="52"/>
      <c r="M258" s="53"/>
      <c r="N258" s="419"/>
      <c r="O258" s="48"/>
      <c r="P258" s="49"/>
      <c r="Q258" s="49"/>
      <c r="R258" s="50"/>
      <c r="S258" s="8"/>
      <c r="Z258" s="249"/>
    </row>
    <row r="259" spans="1:27" ht="20.100000000000001" customHeight="1" x14ac:dyDescent="0.15">
      <c r="A259" s="183"/>
      <c r="B259" s="183"/>
      <c r="C259" s="360"/>
      <c r="D259" s="428"/>
      <c r="E259" s="427" t="s">
        <v>43</v>
      </c>
      <c r="F259" s="427"/>
      <c r="G259" s="427"/>
      <c r="H259" s="427"/>
      <c r="I259" s="427"/>
      <c r="J259" s="427"/>
      <c r="K259" s="51"/>
      <c r="L259" s="52"/>
      <c r="M259" s="53"/>
      <c r="N259" s="419"/>
      <c r="O259" s="48"/>
      <c r="P259" s="49"/>
      <c r="Q259" s="49"/>
      <c r="R259" s="50"/>
      <c r="S259" s="8"/>
      <c r="Z259" s="249"/>
    </row>
    <row r="260" spans="1:27" ht="20.100000000000001" customHeight="1" x14ac:dyDescent="0.15">
      <c r="A260" s="183"/>
      <c r="B260" s="183"/>
      <c r="C260" s="360"/>
      <c r="D260" s="428"/>
      <c r="E260" s="427" t="s">
        <v>44</v>
      </c>
      <c r="F260" s="427"/>
      <c r="G260" s="427"/>
      <c r="H260" s="427"/>
      <c r="I260" s="427"/>
      <c r="J260" s="427"/>
      <c r="K260" s="51"/>
      <c r="L260" s="52"/>
      <c r="M260" s="53"/>
      <c r="N260" s="419"/>
      <c r="O260" s="48"/>
      <c r="P260" s="49"/>
      <c r="Q260" s="49"/>
      <c r="R260" s="50"/>
      <c r="S260" s="8"/>
      <c r="Z260" s="249"/>
    </row>
    <row r="261" spans="1:27" ht="20.100000000000001" customHeight="1" x14ac:dyDescent="0.15">
      <c r="A261" s="183"/>
      <c r="B261" s="183"/>
      <c r="C261" s="360"/>
      <c r="D261" s="428"/>
      <c r="E261" s="427" t="s">
        <v>45</v>
      </c>
      <c r="F261" s="427"/>
      <c r="G261" s="427"/>
      <c r="H261" s="427"/>
      <c r="I261" s="427"/>
      <c r="J261" s="427"/>
      <c r="K261" s="51"/>
      <c r="L261" s="52"/>
      <c r="M261" s="53"/>
      <c r="N261" s="419"/>
      <c r="O261" s="48"/>
      <c r="P261" s="49"/>
      <c r="Q261" s="49"/>
      <c r="R261" s="50"/>
      <c r="S261" s="8"/>
      <c r="Z261" s="249"/>
    </row>
    <row r="262" spans="1:27" ht="20.100000000000001" customHeight="1" x14ac:dyDescent="0.15">
      <c r="A262" s="183"/>
      <c r="B262" s="183"/>
      <c r="C262" s="360"/>
      <c r="D262" s="428"/>
      <c r="E262" s="427" t="s">
        <v>46</v>
      </c>
      <c r="F262" s="427"/>
      <c r="G262" s="427"/>
      <c r="H262" s="427"/>
      <c r="I262" s="427"/>
      <c r="J262" s="427"/>
      <c r="K262" s="51"/>
      <c r="L262" s="52"/>
      <c r="M262" s="53"/>
      <c r="N262" s="419"/>
      <c r="O262" s="48"/>
      <c r="P262" s="49"/>
      <c r="Q262" s="49"/>
      <c r="R262" s="50"/>
      <c r="S262" s="8"/>
      <c r="Z262" s="249"/>
    </row>
    <row r="263" spans="1:27" ht="20.100000000000001" customHeight="1" x14ac:dyDescent="0.15">
      <c r="A263" s="183"/>
      <c r="B263" s="183"/>
      <c r="C263" s="360"/>
      <c r="D263" s="428"/>
      <c r="E263" s="427" t="s">
        <v>47</v>
      </c>
      <c r="F263" s="427"/>
      <c r="G263" s="427"/>
      <c r="H263" s="427"/>
      <c r="I263" s="427"/>
      <c r="J263" s="427"/>
      <c r="K263" s="51"/>
      <c r="L263" s="52"/>
      <c r="M263" s="53"/>
      <c r="N263" s="419"/>
      <c r="O263" s="48"/>
      <c r="P263" s="49"/>
      <c r="Q263" s="49"/>
      <c r="R263" s="50"/>
      <c r="S263" s="8"/>
      <c r="Z263" s="249"/>
    </row>
    <row r="264" spans="1:27" ht="20.100000000000001" customHeight="1" x14ac:dyDescent="0.15">
      <c r="A264" s="183"/>
      <c r="B264" s="183"/>
      <c r="C264" s="360"/>
      <c r="D264" s="428"/>
      <c r="E264" s="427" t="s">
        <v>48</v>
      </c>
      <c r="F264" s="427"/>
      <c r="G264" s="427"/>
      <c r="H264" s="427"/>
      <c r="I264" s="427"/>
      <c r="J264" s="427"/>
      <c r="K264" s="51"/>
      <c r="L264" s="52"/>
      <c r="M264" s="53"/>
      <c r="N264" s="419"/>
      <c r="O264" s="48"/>
      <c r="P264" s="49"/>
      <c r="Q264" s="49"/>
      <c r="R264" s="50"/>
      <c r="S264" s="8"/>
      <c r="Z264" s="249"/>
    </row>
    <row r="265" spans="1:27" ht="20.100000000000001" customHeight="1" x14ac:dyDescent="0.15">
      <c r="A265" s="183"/>
      <c r="B265" s="183"/>
      <c r="C265" s="360"/>
      <c r="D265" s="428"/>
      <c r="E265" s="427" t="s">
        <v>31</v>
      </c>
      <c r="F265" s="427"/>
      <c r="G265" s="427"/>
      <c r="H265" s="427"/>
      <c r="I265" s="427"/>
      <c r="J265" s="427"/>
      <c r="K265" s="51"/>
      <c r="L265" s="52"/>
      <c r="M265" s="53"/>
      <c r="N265" s="419"/>
      <c r="O265" s="48"/>
      <c r="P265" s="49"/>
      <c r="Q265" s="49"/>
      <c r="R265" s="50"/>
      <c r="S265" s="8"/>
      <c r="Z265" s="249"/>
    </row>
    <row r="266" spans="1:27" ht="20.100000000000001" customHeight="1" x14ac:dyDescent="0.15">
      <c r="A266" s="183"/>
      <c r="B266" s="183"/>
      <c r="C266" s="360"/>
      <c r="D266" s="429"/>
      <c r="E266" s="91"/>
      <c r="F266" s="89"/>
      <c r="G266" s="89"/>
      <c r="H266" s="89"/>
      <c r="I266" s="89"/>
      <c r="J266" s="90"/>
      <c r="K266" s="92"/>
      <c r="L266" s="93"/>
      <c r="M266" s="94"/>
      <c r="N266" s="419"/>
      <c r="O266" s="88"/>
      <c r="P266" s="89"/>
      <c r="Q266" s="89"/>
      <c r="R266" s="90"/>
      <c r="S266" s="9"/>
      <c r="Z266" s="249"/>
    </row>
    <row r="267" spans="1:27" ht="20.100000000000001" customHeight="1" x14ac:dyDescent="0.15">
      <c r="A267" s="183"/>
      <c r="B267" s="183"/>
      <c r="C267" s="196"/>
      <c r="K267" s="430"/>
      <c r="L267" s="430"/>
      <c r="M267" s="430"/>
      <c r="Z267" s="249"/>
    </row>
    <row r="268" spans="1:27" ht="20.100000000000001" customHeight="1" x14ac:dyDescent="0.15">
      <c r="A268" s="183"/>
      <c r="B268" s="183"/>
      <c r="C268" s="406"/>
      <c r="D268" s="407"/>
      <c r="E268" s="408"/>
      <c r="F268" s="407"/>
      <c r="G268" s="407"/>
      <c r="H268" s="407"/>
      <c r="I268" s="407"/>
      <c r="J268" s="407"/>
      <c r="K268" s="409"/>
      <c r="L268" s="410"/>
      <c r="M268" s="410"/>
      <c r="N268" s="410"/>
      <c r="O268" s="409"/>
      <c r="P268" s="410"/>
      <c r="Q268" s="410"/>
      <c r="R268" s="410"/>
      <c r="S268" s="409"/>
      <c r="T268" s="410"/>
      <c r="U268" s="410"/>
      <c r="V268" s="410"/>
      <c r="W268" s="410"/>
      <c r="X268" s="410"/>
      <c r="Y268" s="410"/>
      <c r="Z268" s="221"/>
      <c r="AA268" s="217"/>
    </row>
    <row r="269" spans="1:27" ht="20.100000000000001" customHeight="1" x14ac:dyDescent="0.15">
      <c r="A269" s="183"/>
      <c r="B269" s="183"/>
      <c r="C269" s="411"/>
      <c r="D269" s="401"/>
      <c r="E269" s="431"/>
      <c r="F269" s="403"/>
      <c r="G269" s="403"/>
      <c r="H269" s="403"/>
      <c r="I269" s="403"/>
      <c r="J269" s="401"/>
      <c r="K269" s="412"/>
      <c r="L269" s="264"/>
      <c r="M269" s="264"/>
      <c r="N269" s="264"/>
      <c r="O269" s="412"/>
      <c r="P269" s="264"/>
      <c r="Q269" s="264"/>
      <c r="R269" s="264"/>
      <c r="S269" s="412"/>
      <c r="T269" s="264"/>
      <c r="U269" s="264"/>
      <c r="V269" s="264"/>
      <c r="W269" s="264"/>
      <c r="X269" s="264"/>
      <c r="Y269" s="264"/>
      <c r="Z269" s="206"/>
    </row>
    <row r="270" spans="1:27" ht="20.100000000000001" customHeight="1" x14ac:dyDescent="0.15">
      <c r="A270" s="183"/>
      <c r="B270" s="183"/>
      <c r="C270" s="197"/>
    </row>
    <row r="271" spans="1:27" ht="20.100000000000001" customHeight="1" x14ac:dyDescent="0.15">
      <c r="A271" s="183"/>
      <c r="B271" s="183"/>
      <c r="C271" s="193" t="s">
        <v>102</v>
      </c>
      <c r="D271" s="194"/>
      <c r="E271" s="194"/>
      <c r="F271" s="194"/>
      <c r="G271" s="194"/>
      <c r="H271" s="195"/>
    </row>
    <row r="272" spans="1:27" ht="20.100000000000001" customHeight="1" x14ac:dyDescent="0.15">
      <c r="A272" s="183"/>
      <c r="B272" s="183"/>
      <c r="C272" s="196"/>
      <c r="D272" s="197"/>
      <c r="E272" s="197"/>
      <c r="F272" s="197"/>
      <c r="G272" s="197"/>
      <c r="H272" s="197"/>
      <c r="I272" s="198"/>
      <c r="J272" s="198"/>
      <c r="K272" s="198"/>
      <c r="L272" s="198"/>
      <c r="M272" s="198"/>
      <c r="N272" s="198"/>
      <c r="O272" s="198"/>
      <c r="P272" s="198"/>
      <c r="Q272" s="198"/>
      <c r="R272" s="198"/>
      <c r="S272" s="198"/>
      <c r="T272" s="198"/>
      <c r="U272" s="198"/>
      <c r="V272" s="198"/>
      <c r="W272" s="198"/>
      <c r="X272" s="198"/>
      <c r="Y272" s="198"/>
      <c r="Z272" s="199"/>
    </row>
    <row r="273" spans="1:27" ht="20.100000000000001" customHeight="1" x14ac:dyDescent="0.15">
      <c r="A273" s="183"/>
      <c r="B273" s="183"/>
      <c r="C273" s="196"/>
      <c r="D273" s="201">
        <v>1</v>
      </c>
      <c r="E273" s="345" t="s">
        <v>8</v>
      </c>
      <c r="F273" s="345"/>
      <c r="G273" s="345"/>
      <c r="H273" s="345"/>
      <c r="I273" s="65"/>
      <c r="J273" s="65"/>
      <c r="K273" s="65"/>
      <c r="L273" s="65"/>
      <c r="M273" s="65"/>
      <c r="N273" s="432"/>
      <c r="O273" s="432"/>
      <c r="P273" s="432"/>
      <c r="Q273" s="432"/>
      <c r="R273" s="432"/>
      <c r="S273" s="432"/>
      <c r="T273" s="432"/>
      <c r="U273" s="432"/>
      <c r="V273" s="432"/>
      <c r="W273" s="432"/>
      <c r="X273" s="432"/>
      <c r="Y273" s="432"/>
      <c r="Z273" s="433"/>
      <c r="AA273" s="432"/>
    </row>
    <row r="274" spans="1:27" ht="20.100000000000001" customHeight="1" x14ac:dyDescent="0.15">
      <c r="A274" s="183"/>
      <c r="B274" s="183"/>
      <c r="C274" s="196"/>
      <c r="D274" s="201"/>
      <c r="E274" s="434"/>
      <c r="F274" s="434"/>
      <c r="G274" s="434"/>
      <c r="H274" s="434"/>
      <c r="I274" s="212"/>
      <c r="J274" s="435" t="s">
        <v>110</v>
      </c>
      <c r="K274" s="402"/>
      <c r="L274" s="402"/>
      <c r="M274" s="402"/>
      <c r="N274" s="402"/>
      <c r="O274" s="402"/>
      <c r="P274" s="402"/>
      <c r="Q274" s="402"/>
      <c r="R274" s="402"/>
      <c r="S274" s="402"/>
      <c r="T274" s="402"/>
      <c r="U274" s="402"/>
      <c r="V274" s="402"/>
      <c r="W274" s="402"/>
      <c r="X274" s="402"/>
      <c r="Y274" s="402"/>
      <c r="Z274" s="436"/>
      <c r="AA274" s="402"/>
    </row>
    <row r="275" spans="1:27" ht="20.100000000000001" customHeight="1" x14ac:dyDescent="0.15">
      <c r="A275" s="183"/>
      <c r="B275" s="183"/>
      <c r="C275" s="196"/>
      <c r="D275" s="201">
        <v>2</v>
      </c>
      <c r="E275" s="432" t="s">
        <v>9</v>
      </c>
      <c r="F275" s="432"/>
      <c r="G275" s="432"/>
      <c r="H275" s="432"/>
      <c r="I275" s="65"/>
      <c r="J275" s="65"/>
      <c r="K275" s="71"/>
      <c r="L275" s="65"/>
      <c r="M275" s="65"/>
      <c r="N275" s="226"/>
      <c r="O275" s="226"/>
      <c r="P275" s="226"/>
      <c r="Q275" s="226"/>
      <c r="R275" s="226"/>
      <c r="S275" s="226"/>
      <c r="T275" s="226"/>
      <c r="U275" s="226"/>
      <c r="V275" s="226"/>
      <c r="W275" s="226"/>
      <c r="X275" s="226"/>
      <c r="Y275" s="226"/>
      <c r="Z275" s="211"/>
      <c r="AA275" s="226"/>
    </row>
    <row r="276" spans="1:27" ht="20.100000000000001" customHeight="1" x14ac:dyDescent="0.15">
      <c r="A276" s="183"/>
      <c r="B276" s="183"/>
      <c r="C276" s="196"/>
      <c r="D276" s="201"/>
      <c r="E276" s="434"/>
      <c r="F276" s="434"/>
      <c r="G276" s="434"/>
      <c r="H276" s="434"/>
      <c r="I276" s="437"/>
      <c r="J276" s="435" t="s">
        <v>111</v>
      </c>
      <c r="K276" s="402"/>
      <c r="L276" s="402"/>
      <c r="M276" s="402"/>
      <c r="N276" s="402"/>
      <c r="O276" s="402"/>
      <c r="P276" s="402"/>
      <c r="Q276" s="402"/>
      <c r="R276" s="402"/>
      <c r="S276" s="402"/>
      <c r="T276" s="402"/>
      <c r="U276" s="402"/>
      <c r="V276" s="402"/>
      <c r="W276" s="402"/>
      <c r="X276" s="402"/>
      <c r="Y276" s="402"/>
      <c r="Z276" s="436"/>
      <c r="AA276" s="402"/>
    </row>
    <row r="277" spans="1:27" ht="19.899999999999999" customHeight="1" x14ac:dyDescent="0.15">
      <c r="A277" s="183"/>
      <c r="B277" s="183"/>
      <c r="C277" s="200"/>
      <c r="D277" s="201">
        <v>3</v>
      </c>
      <c r="E277" s="181" t="s">
        <v>134</v>
      </c>
      <c r="Z277" s="205"/>
      <c r="AA277" s="206"/>
    </row>
    <row r="278" spans="1:27" ht="45" customHeight="1" x14ac:dyDescent="0.15">
      <c r="A278" s="183"/>
      <c r="B278" s="438"/>
      <c r="C278" s="196"/>
      <c r="E278" s="439" t="s">
        <v>330</v>
      </c>
      <c r="F278" s="439"/>
      <c r="G278" s="439"/>
      <c r="H278" s="439"/>
      <c r="I278" s="439"/>
      <c r="J278" s="439"/>
      <c r="K278" s="439"/>
      <c r="L278" s="439"/>
      <c r="M278" s="439"/>
      <c r="N278" s="439"/>
      <c r="O278" s="439"/>
      <c r="P278" s="439"/>
      <c r="Q278" s="439"/>
      <c r="R278" s="439"/>
      <c r="S278" s="439"/>
      <c r="T278" s="439"/>
      <c r="U278" s="439"/>
      <c r="V278" s="439"/>
      <c r="W278" s="439"/>
      <c r="X278" s="439"/>
      <c r="Y278" s="439"/>
      <c r="Z278" s="440"/>
      <c r="AA278" s="441"/>
    </row>
    <row r="279" spans="1:27" ht="19.899999999999999" customHeight="1" x14ac:dyDescent="0.15">
      <c r="A279" s="183"/>
      <c r="B279" s="183"/>
      <c r="C279" s="196"/>
      <c r="D279" s="442"/>
      <c r="E279" s="564" t="s">
        <v>157</v>
      </c>
      <c r="F279" s="565"/>
      <c r="G279" s="565"/>
      <c r="H279" s="565"/>
      <c r="I279" s="565"/>
      <c r="J279" s="565"/>
      <c r="K279" s="566"/>
      <c r="L279" s="443" t="s">
        <v>159</v>
      </c>
      <c r="M279" s="444"/>
      <c r="N279" s="280" t="s">
        <v>160</v>
      </c>
      <c r="O279" s="280"/>
      <c r="P279" s="280"/>
      <c r="Q279" s="280"/>
      <c r="R279" s="280"/>
      <c r="S279" s="445"/>
      <c r="T279" s="446" t="s">
        <v>140</v>
      </c>
      <c r="U279" s="447"/>
      <c r="V279" s="447"/>
      <c r="W279" s="447"/>
      <c r="X279" s="447"/>
      <c r="Y279" s="448"/>
      <c r="Z279" s="419"/>
    </row>
    <row r="280" spans="1:27" ht="30" customHeight="1" x14ac:dyDescent="0.15">
      <c r="A280" s="183">
        <f>IFERROR(IF(OR(COUNTIF($L281:$L339,"①")&lt;&gt;1,COUNTIF($L281:$L339,"②")&gt;1,COUNTIF($L281:$L339,"③")&gt;1),1001,0),3)</f>
        <v>1001</v>
      </c>
      <c r="B280" s="183"/>
      <c r="C280" s="196"/>
      <c r="D280" s="442"/>
      <c r="E280" s="567"/>
      <c r="F280" s="568"/>
      <c r="G280" s="568"/>
      <c r="H280" s="568"/>
      <c r="I280" s="569"/>
      <c r="J280" s="568"/>
      <c r="K280" s="570"/>
      <c r="L280" s="449"/>
      <c r="M280" s="450"/>
      <c r="N280" s="451" t="s">
        <v>161</v>
      </c>
      <c r="O280" s="451" t="s">
        <v>162</v>
      </c>
      <c r="P280" s="452" t="s">
        <v>163</v>
      </c>
      <c r="Q280" s="452"/>
      <c r="R280" s="453" t="str">
        <f>"登録年月日
"&amp;日付例_s</f>
        <v>登録年月日
例)2024/4/1</v>
      </c>
      <c r="S280" s="454"/>
      <c r="T280" s="455"/>
      <c r="U280" s="452"/>
      <c r="V280" s="452"/>
      <c r="W280" s="452"/>
      <c r="X280" s="452"/>
      <c r="Y280" s="456"/>
      <c r="Z280" s="419"/>
    </row>
    <row r="281" spans="1:27" ht="19.899999999999999" customHeight="1" x14ac:dyDescent="0.15">
      <c r="A281" s="183"/>
      <c r="B281" s="183"/>
      <c r="C281" s="200"/>
      <c r="D281" s="278"/>
      <c r="E281" s="457" t="s">
        <v>164</v>
      </c>
      <c r="F281" s="458"/>
      <c r="G281" s="459">
        <v>310</v>
      </c>
      <c r="H281" s="460" t="s">
        <v>165</v>
      </c>
      <c r="I281" s="461"/>
      <c r="J281" s="461"/>
      <c r="K281" s="462"/>
      <c r="L281" s="155"/>
      <c r="M281" s="156"/>
      <c r="N281" s="10"/>
      <c r="O281" s="10"/>
      <c r="P281" s="32"/>
      <c r="Q281" s="157"/>
      <c r="R281" s="72"/>
      <c r="S281" s="158"/>
      <c r="T281" s="32"/>
      <c r="U281" s="33"/>
      <c r="V281" s="33"/>
      <c r="W281" s="33"/>
      <c r="X281" s="33"/>
      <c r="Y281" s="34"/>
      <c r="Z281" s="205"/>
      <c r="AA281" s="206"/>
    </row>
    <row r="282" spans="1:27" ht="19.899999999999999" customHeight="1" x14ac:dyDescent="0.15">
      <c r="A282" s="183"/>
      <c r="B282" s="183"/>
      <c r="C282" s="200"/>
      <c r="D282" s="278"/>
      <c r="E282" s="457"/>
      <c r="F282" s="458"/>
      <c r="G282" s="463">
        <v>311</v>
      </c>
      <c r="H282" s="464" t="s">
        <v>166</v>
      </c>
      <c r="I282" s="384"/>
      <c r="J282" s="384"/>
      <c r="K282" s="465"/>
      <c r="L282" s="164"/>
      <c r="M282" s="165"/>
      <c r="N282" s="11"/>
      <c r="O282" s="11"/>
      <c r="P282" s="22"/>
      <c r="Q282" s="25"/>
      <c r="R282" s="20"/>
      <c r="S282" s="21"/>
      <c r="T282" s="22"/>
      <c r="U282" s="23"/>
      <c r="V282" s="23"/>
      <c r="W282" s="23"/>
      <c r="X282" s="23"/>
      <c r="Y282" s="24"/>
      <c r="Z282" s="205"/>
      <c r="AA282" s="206"/>
    </row>
    <row r="283" spans="1:27" ht="19.899999999999999" customHeight="1" x14ac:dyDescent="0.15">
      <c r="A283" s="183"/>
      <c r="B283" s="183"/>
      <c r="C283" s="200"/>
      <c r="D283" s="278"/>
      <c r="E283" s="466"/>
      <c r="F283" s="467"/>
      <c r="G283" s="468">
        <v>312</v>
      </c>
      <c r="H283" s="469" t="s">
        <v>167</v>
      </c>
      <c r="I283" s="470"/>
      <c r="J283" s="470"/>
      <c r="K283" s="471"/>
      <c r="L283" s="166"/>
      <c r="M283" s="167"/>
      <c r="N283" s="14"/>
      <c r="O283" s="13"/>
      <c r="P283" s="26"/>
      <c r="Q283" s="27"/>
      <c r="R283" s="28"/>
      <c r="S283" s="29"/>
      <c r="T283" s="26"/>
      <c r="U283" s="30"/>
      <c r="V283" s="30"/>
      <c r="W283" s="30"/>
      <c r="X283" s="30"/>
      <c r="Y283" s="31"/>
      <c r="Z283" s="205"/>
      <c r="AA283" s="206"/>
    </row>
    <row r="284" spans="1:27" ht="19.899999999999999" customHeight="1" x14ac:dyDescent="0.15">
      <c r="A284" s="183"/>
      <c r="B284" s="183"/>
      <c r="C284" s="200"/>
      <c r="D284" s="278"/>
      <c r="E284" s="472" t="s">
        <v>168</v>
      </c>
      <c r="F284" s="472"/>
      <c r="G284" s="473">
        <v>320</v>
      </c>
      <c r="H284" s="474" t="s">
        <v>169</v>
      </c>
      <c r="I284" s="380"/>
      <c r="J284" s="380"/>
      <c r="K284" s="475"/>
      <c r="L284" s="155"/>
      <c r="M284" s="156"/>
      <c r="N284" s="12"/>
      <c r="O284" s="10"/>
      <c r="P284" s="32"/>
      <c r="Q284" s="157"/>
      <c r="R284" s="72"/>
      <c r="S284" s="158"/>
      <c r="T284" s="32"/>
      <c r="U284" s="33"/>
      <c r="V284" s="33"/>
      <c r="W284" s="33"/>
      <c r="X284" s="33"/>
      <c r="Y284" s="34"/>
      <c r="Z284" s="205"/>
      <c r="AA284" s="206"/>
    </row>
    <row r="285" spans="1:27" ht="19.899999999999999" customHeight="1" x14ac:dyDescent="0.15">
      <c r="A285" s="183"/>
      <c r="B285" s="183"/>
      <c r="C285" s="200"/>
      <c r="D285" s="278"/>
      <c r="E285" s="472"/>
      <c r="F285" s="472"/>
      <c r="G285" s="476">
        <v>321</v>
      </c>
      <c r="H285" s="464" t="s">
        <v>170</v>
      </c>
      <c r="I285" s="384"/>
      <c r="J285" s="384"/>
      <c r="K285" s="465"/>
      <c r="L285" s="164"/>
      <c r="M285" s="165"/>
      <c r="N285" s="11"/>
      <c r="O285" s="11"/>
      <c r="P285" s="22"/>
      <c r="Q285" s="25"/>
      <c r="R285" s="20"/>
      <c r="S285" s="21"/>
      <c r="T285" s="22"/>
      <c r="U285" s="23"/>
      <c r="V285" s="23"/>
      <c r="W285" s="23"/>
      <c r="X285" s="23"/>
      <c r="Y285" s="24"/>
      <c r="Z285" s="205"/>
      <c r="AA285" s="206"/>
    </row>
    <row r="286" spans="1:27" ht="19.899999999999999" customHeight="1" x14ac:dyDescent="0.15">
      <c r="A286" s="183"/>
      <c r="B286" s="183"/>
      <c r="C286" s="200"/>
      <c r="D286" s="278"/>
      <c r="E286" s="472"/>
      <c r="F286" s="472"/>
      <c r="G286" s="476">
        <v>322</v>
      </c>
      <c r="H286" s="464" t="s">
        <v>171</v>
      </c>
      <c r="I286" s="384"/>
      <c r="J286" s="384"/>
      <c r="K286" s="465"/>
      <c r="L286" s="164"/>
      <c r="M286" s="165"/>
      <c r="N286" s="11"/>
      <c r="O286" s="11"/>
      <c r="P286" s="22"/>
      <c r="Q286" s="25"/>
      <c r="R286" s="20"/>
      <c r="S286" s="21"/>
      <c r="T286" s="22"/>
      <c r="U286" s="23"/>
      <c r="V286" s="23"/>
      <c r="W286" s="23"/>
      <c r="X286" s="23"/>
      <c r="Y286" s="24"/>
      <c r="Z286" s="205"/>
      <c r="AA286" s="206"/>
    </row>
    <row r="287" spans="1:27" ht="19.899999999999999" customHeight="1" x14ac:dyDescent="0.15">
      <c r="A287" s="183"/>
      <c r="B287" s="183"/>
      <c r="C287" s="200"/>
      <c r="D287" s="278"/>
      <c r="E287" s="472"/>
      <c r="F287" s="472"/>
      <c r="G287" s="476">
        <v>323</v>
      </c>
      <c r="H287" s="464" t="s">
        <v>172</v>
      </c>
      <c r="I287" s="384"/>
      <c r="J287" s="384"/>
      <c r="K287" s="465"/>
      <c r="L287" s="164"/>
      <c r="M287" s="165"/>
      <c r="N287" s="11"/>
      <c r="O287" s="11"/>
      <c r="P287" s="22"/>
      <c r="Q287" s="25"/>
      <c r="R287" s="20"/>
      <c r="S287" s="21"/>
      <c r="T287" s="22"/>
      <c r="U287" s="23"/>
      <c r="V287" s="23"/>
      <c r="W287" s="23"/>
      <c r="X287" s="23"/>
      <c r="Y287" s="24"/>
      <c r="Z287" s="205"/>
      <c r="AA287" s="206"/>
    </row>
    <row r="288" spans="1:27" ht="19.899999999999999" customHeight="1" x14ac:dyDescent="0.15">
      <c r="A288" s="183"/>
      <c r="B288" s="183"/>
      <c r="C288" s="200"/>
      <c r="D288" s="278"/>
      <c r="E288" s="472"/>
      <c r="F288" s="472"/>
      <c r="G288" s="476">
        <v>324</v>
      </c>
      <c r="H288" s="464" t="s">
        <v>173</v>
      </c>
      <c r="I288" s="384"/>
      <c r="J288" s="384"/>
      <c r="K288" s="465"/>
      <c r="L288" s="164"/>
      <c r="M288" s="165"/>
      <c r="N288" s="11"/>
      <c r="O288" s="11"/>
      <c r="P288" s="22"/>
      <c r="Q288" s="25"/>
      <c r="R288" s="20"/>
      <c r="S288" s="21"/>
      <c r="T288" s="22"/>
      <c r="U288" s="23"/>
      <c r="V288" s="23"/>
      <c r="W288" s="23"/>
      <c r="X288" s="23"/>
      <c r="Y288" s="24"/>
      <c r="Z288" s="205"/>
      <c r="AA288" s="206"/>
    </row>
    <row r="289" spans="1:27" ht="19.899999999999999" customHeight="1" x14ac:dyDescent="0.15">
      <c r="A289" s="183"/>
      <c r="B289" s="183"/>
      <c r="C289" s="200"/>
      <c r="D289" s="278"/>
      <c r="E289" s="472"/>
      <c r="F289" s="472"/>
      <c r="G289" s="476">
        <v>325</v>
      </c>
      <c r="H289" s="464" t="s">
        <v>174</v>
      </c>
      <c r="I289" s="384"/>
      <c r="J289" s="384"/>
      <c r="K289" s="465"/>
      <c r="L289" s="164"/>
      <c r="M289" s="165"/>
      <c r="N289" s="11"/>
      <c r="O289" s="11"/>
      <c r="P289" s="22"/>
      <c r="Q289" s="25"/>
      <c r="R289" s="20"/>
      <c r="S289" s="21"/>
      <c r="T289" s="22"/>
      <c r="U289" s="23"/>
      <c r="V289" s="23"/>
      <c r="W289" s="23"/>
      <c r="X289" s="23"/>
      <c r="Y289" s="24"/>
      <c r="Z289" s="205"/>
      <c r="AA289" s="206"/>
    </row>
    <row r="290" spans="1:27" ht="19.899999999999999" customHeight="1" x14ac:dyDescent="0.15">
      <c r="A290" s="183"/>
      <c r="B290" s="183"/>
      <c r="C290" s="200"/>
      <c r="D290" s="278"/>
      <c r="E290" s="472"/>
      <c r="F290" s="472"/>
      <c r="G290" s="476">
        <v>326</v>
      </c>
      <c r="H290" s="464" t="s">
        <v>175</v>
      </c>
      <c r="I290" s="384"/>
      <c r="J290" s="384"/>
      <c r="K290" s="465"/>
      <c r="L290" s="164"/>
      <c r="M290" s="165"/>
      <c r="N290" s="11"/>
      <c r="O290" s="11"/>
      <c r="P290" s="22"/>
      <c r="Q290" s="25"/>
      <c r="R290" s="20"/>
      <c r="S290" s="21"/>
      <c r="T290" s="22"/>
      <c r="U290" s="23"/>
      <c r="V290" s="23"/>
      <c r="W290" s="23"/>
      <c r="X290" s="23"/>
      <c r="Y290" s="24"/>
      <c r="Z290" s="205"/>
      <c r="AA290" s="206"/>
    </row>
    <row r="291" spans="1:27" ht="19.899999999999999" customHeight="1" x14ac:dyDescent="0.15">
      <c r="A291" s="183"/>
      <c r="B291" s="183"/>
      <c r="C291" s="200"/>
      <c r="D291" s="278"/>
      <c r="E291" s="472"/>
      <c r="F291" s="472"/>
      <c r="G291" s="476">
        <v>327</v>
      </c>
      <c r="H291" s="464" t="s">
        <v>176</v>
      </c>
      <c r="I291" s="384"/>
      <c r="J291" s="384"/>
      <c r="K291" s="465"/>
      <c r="L291" s="164"/>
      <c r="M291" s="165"/>
      <c r="N291" s="11"/>
      <c r="O291" s="11"/>
      <c r="P291" s="22"/>
      <c r="Q291" s="25"/>
      <c r="R291" s="20"/>
      <c r="S291" s="21"/>
      <c r="T291" s="22"/>
      <c r="U291" s="23"/>
      <c r="V291" s="23"/>
      <c r="W291" s="23"/>
      <c r="X291" s="23"/>
      <c r="Y291" s="24"/>
      <c r="Z291" s="205"/>
      <c r="AA291" s="206"/>
    </row>
    <row r="292" spans="1:27" ht="19.899999999999999" customHeight="1" x14ac:dyDescent="0.15">
      <c r="A292" s="183"/>
      <c r="B292" s="183"/>
      <c r="C292" s="200"/>
      <c r="D292" s="278"/>
      <c r="E292" s="472"/>
      <c r="F292" s="472"/>
      <c r="G292" s="476">
        <v>328</v>
      </c>
      <c r="H292" s="464" t="s">
        <v>177</v>
      </c>
      <c r="I292" s="384"/>
      <c r="J292" s="384"/>
      <c r="K292" s="465"/>
      <c r="L292" s="164"/>
      <c r="M292" s="165"/>
      <c r="N292" s="11"/>
      <c r="O292" s="11"/>
      <c r="P292" s="22"/>
      <c r="Q292" s="25"/>
      <c r="R292" s="20"/>
      <c r="S292" s="21"/>
      <c r="T292" s="22"/>
      <c r="U292" s="23"/>
      <c r="V292" s="23"/>
      <c r="W292" s="23"/>
      <c r="X292" s="23"/>
      <c r="Y292" s="24"/>
      <c r="Z292" s="205"/>
      <c r="AA292" s="206"/>
    </row>
    <row r="293" spans="1:27" ht="19.899999999999999" customHeight="1" x14ac:dyDescent="0.15">
      <c r="A293" s="183"/>
      <c r="B293" s="183"/>
      <c r="C293" s="200"/>
      <c r="D293" s="278"/>
      <c r="E293" s="472"/>
      <c r="F293" s="472"/>
      <c r="G293" s="476">
        <v>329</v>
      </c>
      <c r="H293" s="464" t="s">
        <v>178</v>
      </c>
      <c r="I293" s="384"/>
      <c r="J293" s="384"/>
      <c r="K293" s="465"/>
      <c r="L293" s="164"/>
      <c r="M293" s="165"/>
      <c r="N293" s="11"/>
      <c r="O293" s="11"/>
      <c r="P293" s="22"/>
      <c r="Q293" s="25"/>
      <c r="R293" s="20"/>
      <c r="S293" s="21"/>
      <c r="T293" s="22"/>
      <c r="U293" s="23"/>
      <c r="V293" s="23"/>
      <c r="W293" s="23"/>
      <c r="X293" s="23"/>
      <c r="Y293" s="24"/>
      <c r="Z293" s="205"/>
      <c r="AA293" s="206"/>
    </row>
    <row r="294" spans="1:27" ht="19.899999999999999" customHeight="1" x14ac:dyDescent="0.15">
      <c r="A294" s="183"/>
      <c r="B294" s="183"/>
      <c r="C294" s="200"/>
      <c r="D294" s="278"/>
      <c r="E294" s="472"/>
      <c r="F294" s="472"/>
      <c r="G294" s="476">
        <v>330</v>
      </c>
      <c r="H294" s="464" t="s">
        <v>179</v>
      </c>
      <c r="I294" s="384"/>
      <c r="J294" s="384"/>
      <c r="K294" s="465"/>
      <c r="L294" s="164"/>
      <c r="M294" s="165"/>
      <c r="N294" s="11"/>
      <c r="O294" s="11"/>
      <c r="P294" s="22"/>
      <c r="Q294" s="25"/>
      <c r="R294" s="20"/>
      <c r="S294" s="21"/>
      <c r="T294" s="22"/>
      <c r="U294" s="23"/>
      <c r="V294" s="23"/>
      <c r="W294" s="23"/>
      <c r="X294" s="23"/>
      <c r="Y294" s="24"/>
      <c r="Z294" s="205"/>
      <c r="AA294" s="206"/>
    </row>
    <row r="295" spans="1:27" ht="19.899999999999999" customHeight="1" x14ac:dyDescent="0.15">
      <c r="A295" s="183"/>
      <c r="B295" s="183"/>
      <c r="C295" s="200"/>
      <c r="D295" s="278"/>
      <c r="E295" s="472"/>
      <c r="F295" s="472"/>
      <c r="G295" s="476">
        <v>331</v>
      </c>
      <c r="H295" s="464" t="s">
        <v>180</v>
      </c>
      <c r="I295" s="384"/>
      <c r="J295" s="384"/>
      <c r="K295" s="465"/>
      <c r="L295" s="164"/>
      <c r="M295" s="165"/>
      <c r="N295" s="11"/>
      <c r="O295" s="11"/>
      <c r="P295" s="22"/>
      <c r="Q295" s="25"/>
      <c r="R295" s="20"/>
      <c r="S295" s="21"/>
      <c r="T295" s="22"/>
      <c r="U295" s="23"/>
      <c r="V295" s="23"/>
      <c r="W295" s="23"/>
      <c r="X295" s="23"/>
      <c r="Y295" s="24"/>
      <c r="Z295" s="205"/>
      <c r="AA295" s="206"/>
    </row>
    <row r="296" spans="1:27" ht="19.899999999999999" customHeight="1" x14ac:dyDescent="0.15">
      <c r="A296" s="183"/>
      <c r="B296" s="183"/>
      <c r="C296" s="200"/>
      <c r="D296" s="278"/>
      <c r="E296" s="472"/>
      <c r="F296" s="472"/>
      <c r="G296" s="476">
        <v>332</v>
      </c>
      <c r="H296" s="464" t="s">
        <v>181</v>
      </c>
      <c r="I296" s="384"/>
      <c r="J296" s="384"/>
      <c r="K296" s="465"/>
      <c r="L296" s="164"/>
      <c r="M296" s="165"/>
      <c r="N296" s="11"/>
      <c r="O296" s="11"/>
      <c r="P296" s="22"/>
      <c r="Q296" s="25"/>
      <c r="R296" s="20"/>
      <c r="S296" s="21"/>
      <c r="T296" s="22"/>
      <c r="U296" s="23"/>
      <c r="V296" s="23"/>
      <c r="W296" s="23"/>
      <c r="X296" s="23"/>
      <c r="Y296" s="24"/>
      <c r="Z296" s="205"/>
      <c r="AA296" s="206"/>
    </row>
    <row r="297" spans="1:27" ht="19.899999999999999" customHeight="1" x14ac:dyDescent="0.15">
      <c r="A297" s="183"/>
      <c r="B297" s="183"/>
      <c r="C297" s="200"/>
      <c r="D297" s="278"/>
      <c r="E297" s="472"/>
      <c r="F297" s="472"/>
      <c r="G297" s="476">
        <v>333</v>
      </c>
      <c r="H297" s="464" t="s">
        <v>182</v>
      </c>
      <c r="I297" s="384"/>
      <c r="J297" s="384"/>
      <c r="K297" s="465"/>
      <c r="L297" s="164"/>
      <c r="M297" s="165"/>
      <c r="N297" s="11"/>
      <c r="O297" s="11"/>
      <c r="P297" s="22"/>
      <c r="Q297" s="25"/>
      <c r="R297" s="20"/>
      <c r="S297" s="21"/>
      <c r="T297" s="22"/>
      <c r="U297" s="23"/>
      <c r="V297" s="23"/>
      <c r="W297" s="23"/>
      <c r="X297" s="23"/>
      <c r="Y297" s="24"/>
      <c r="Z297" s="205"/>
      <c r="AA297" s="206"/>
    </row>
    <row r="298" spans="1:27" ht="19.899999999999999" customHeight="1" x14ac:dyDescent="0.15">
      <c r="A298" s="183"/>
      <c r="B298" s="183"/>
      <c r="C298" s="200"/>
      <c r="D298" s="278"/>
      <c r="E298" s="472"/>
      <c r="F298" s="472"/>
      <c r="G298" s="477">
        <v>334</v>
      </c>
      <c r="H298" s="478" t="s">
        <v>183</v>
      </c>
      <c r="I298" s="479"/>
      <c r="J298" s="479"/>
      <c r="K298" s="480"/>
      <c r="L298" s="166"/>
      <c r="M298" s="167"/>
      <c r="N298" s="13"/>
      <c r="O298" s="13"/>
      <c r="P298" s="26"/>
      <c r="Q298" s="27"/>
      <c r="R298" s="28"/>
      <c r="S298" s="29"/>
      <c r="T298" s="26"/>
      <c r="U298" s="30"/>
      <c r="V298" s="30"/>
      <c r="W298" s="30"/>
      <c r="X298" s="30"/>
      <c r="Y298" s="31"/>
      <c r="Z298" s="205"/>
      <c r="AA298" s="206"/>
    </row>
    <row r="299" spans="1:27" ht="19.899999999999999" customHeight="1" x14ac:dyDescent="0.15">
      <c r="A299" s="183"/>
      <c r="B299" s="183"/>
      <c r="C299" s="200"/>
      <c r="D299" s="278"/>
      <c r="E299" s="481" t="s">
        <v>144</v>
      </c>
      <c r="F299" s="482" t="s">
        <v>184</v>
      </c>
      <c r="G299" s="473">
        <v>340</v>
      </c>
      <c r="H299" s="460" t="s">
        <v>185</v>
      </c>
      <c r="I299" s="461"/>
      <c r="J299" s="461"/>
      <c r="K299" s="462"/>
      <c r="L299" s="155"/>
      <c r="M299" s="156"/>
      <c r="N299" s="10"/>
      <c r="O299" s="10"/>
      <c r="P299" s="32"/>
      <c r="Q299" s="157"/>
      <c r="R299" s="72"/>
      <c r="S299" s="158"/>
      <c r="T299" s="32"/>
      <c r="U299" s="33"/>
      <c r="V299" s="33"/>
      <c r="W299" s="33"/>
      <c r="X299" s="33"/>
      <c r="Y299" s="34"/>
      <c r="Z299" s="205"/>
      <c r="AA299" s="206"/>
    </row>
    <row r="300" spans="1:27" ht="19.899999999999999" customHeight="1" x14ac:dyDescent="0.15">
      <c r="A300" s="183"/>
      <c r="B300" s="183"/>
      <c r="C300" s="200"/>
      <c r="D300" s="278"/>
      <c r="E300" s="483"/>
      <c r="F300" s="484"/>
      <c r="G300" s="476">
        <v>341</v>
      </c>
      <c r="H300" s="464" t="s">
        <v>186</v>
      </c>
      <c r="I300" s="384"/>
      <c r="J300" s="384"/>
      <c r="K300" s="465"/>
      <c r="L300" s="164"/>
      <c r="M300" s="165"/>
      <c r="N300" s="11"/>
      <c r="O300" s="11"/>
      <c r="P300" s="22"/>
      <c r="Q300" s="25"/>
      <c r="R300" s="20"/>
      <c r="S300" s="21"/>
      <c r="T300" s="22"/>
      <c r="U300" s="23"/>
      <c r="V300" s="23"/>
      <c r="W300" s="23"/>
      <c r="X300" s="23"/>
      <c r="Y300" s="24"/>
      <c r="Z300" s="205"/>
      <c r="AA300" s="206"/>
    </row>
    <row r="301" spans="1:27" ht="19.899999999999999" customHeight="1" x14ac:dyDescent="0.15">
      <c r="A301" s="183"/>
      <c r="B301" s="183"/>
      <c r="C301" s="200"/>
      <c r="D301" s="278"/>
      <c r="E301" s="483"/>
      <c r="F301" s="484"/>
      <c r="G301" s="476">
        <v>342</v>
      </c>
      <c r="H301" s="464" t="s">
        <v>187</v>
      </c>
      <c r="I301" s="384"/>
      <c r="J301" s="384"/>
      <c r="K301" s="465"/>
      <c r="L301" s="164"/>
      <c r="M301" s="165"/>
      <c r="N301" s="11"/>
      <c r="O301" s="11"/>
      <c r="P301" s="22"/>
      <c r="Q301" s="25"/>
      <c r="R301" s="20"/>
      <c r="S301" s="21"/>
      <c r="T301" s="22"/>
      <c r="U301" s="23"/>
      <c r="V301" s="23"/>
      <c r="W301" s="23"/>
      <c r="X301" s="23"/>
      <c r="Y301" s="24"/>
      <c r="Z301" s="205"/>
      <c r="AA301" s="206"/>
    </row>
    <row r="302" spans="1:27" ht="19.899999999999999" customHeight="1" x14ac:dyDescent="0.15">
      <c r="A302" s="183"/>
      <c r="B302" s="183"/>
      <c r="C302" s="200"/>
      <c r="D302" s="278"/>
      <c r="E302" s="483"/>
      <c r="F302" s="484"/>
      <c r="G302" s="476">
        <v>343</v>
      </c>
      <c r="H302" s="464" t="s">
        <v>188</v>
      </c>
      <c r="I302" s="384"/>
      <c r="J302" s="384"/>
      <c r="K302" s="465"/>
      <c r="L302" s="164"/>
      <c r="M302" s="165"/>
      <c r="N302" s="11"/>
      <c r="O302" s="11"/>
      <c r="P302" s="22"/>
      <c r="Q302" s="25"/>
      <c r="R302" s="20"/>
      <c r="S302" s="21"/>
      <c r="T302" s="22"/>
      <c r="U302" s="23"/>
      <c r="V302" s="23"/>
      <c r="W302" s="23"/>
      <c r="X302" s="23"/>
      <c r="Y302" s="24"/>
      <c r="Z302" s="205"/>
      <c r="AA302" s="206"/>
    </row>
    <row r="303" spans="1:27" ht="19.899999999999999" customHeight="1" x14ac:dyDescent="0.15">
      <c r="A303" s="183"/>
      <c r="B303" s="183"/>
      <c r="C303" s="200"/>
      <c r="D303" s="278"/>
      <c r="E303" s="483"/>
      <c r="F303" s="484"/>
      <c r="G303" s="476">
        <v>344</v>
      </c>
      <c r="H303" s="464" t="s">
        <v>189</v>
      </c>
      <c r="I303" s="384"/>
      <c r="J303" s="384"/>
      <c r="K303" s="465"/>
      <c r="L303" s="164"/>
      <c r="M303" s="165"/>
      <c r="N303" s="11"/>
      <c r="O303" s="11"/>
      <c r="P303" s="22"/>
      <c r="Q303" s="25"/>
      <c r="R303" s="20"/>
      <c r="S303" s="21"/>
      <c r="T303" s="22"/>
      <c r="U303" s="23"/>
      <c r="V303" s="23"/>
      <c r="W303" s="23"/>
      <c r="X303" s="23"/>
      <c r="Y303" s="24"/>
      <c r="Z303" s="205"/>
      <c r="AA303" s="206"/>
    </row>
    <row r="304" spans="1:27" ht="19.899999999999999" customHeight="1" x14ac:dyDescent="0.15">
      <c r="A304" s="183"/>
      <c r="B304" s="183"/>
      <c r="C304" s="200"/>
      <c r="D304" s="278"/>
      <c r="E304" s="483"/>
      <c r="F304" s="484"/>
      <c r="G304" s="476">
        <v>345</v>
      </c>
      <c r="H304" s="464" t="s">
        <v>190</v>
      </c>
      <c r="I304" s="384"/>
      <c r="J304" s="384"/>
      <c r="K304" s="465"/>
      <c r="L304" s="164"/>
      <c r="M304" s="165"/>
      <c r="N304" s="11"/>
      <c r="O304" s="11"/>
      <c r="P304" s="22"/>
      <c r="Q304" s="25"/>
      <c r="R304" s="20"/>
      <c r="S304" s="21"/>
      <c r="T304" s="22"/>
      <c r="U304" s="23"/>
      <c r="V304" s="23"/>
      <c r="W304" s="23"/>
      <c r="X304" s="23"/>
      <c r="Y304" s="24"/>
      <c r="Z304" s="205"/>
      <c r="AA304" s="206"/>
    </row>
    <row r="305" spans="1:27" ht="19.899999999999999" customHeight="1" x14ac:dyDescent="0.15">
      <c r="A305" s="183"/>
      <c r="B305" s="183"/>
      <c r="C305" s="200"/>
      <c r="D305" s="278"/>
      <c r="E305" s="483"/>
      <c r="F305" s="484"/>
      <c r="G305" s="476">
        <v>346</v>
      </c>
      <c r="H305" s="464" t="s">
        <v>191</v>
      </c>
      <c r="I305" s="384"/>
      <c r="J305" s="384"/>
      <c r="K305" s="465"/>
      <c r="L305" s="164"/>
      <c r="M305" s="165"/>
      <c r="N305" s="11"/>
      <c r="O305" s="11"/>
      <c r="P305" s="22"/>
      <c r="Q305" s="25"/>
      <c r="R305" s="20"/>
      <c r="S305" s="21"/>
      <c r="T305" s="22"/>
      <c r="U305" s="23"/>
      <c r="V305" s="23"/>
      <c r="W305" s="23"/>
      <c r="X305" s="23"/>
      <c r="Y305" s="24"/>
      <c r="Z305" s="205"/>
      <c r="AA305" s="206"/>
    </row>
    <row r="306" spans="1:27" ht="19.899999999999999" customHeight="1" x14ac:dyDescent="0.15">
      <c r="A306" s="183"/>
      <c r="B306" s="183"/>
      <c r="C306" s="200"/>
      <c r="D306" s="278"/>
      <c r="E306" s="483"/>
      <c r="F306" s="484"/>
      <c r="G306" s="476">
        <v>347</v>
      </c>
      <c r="H306" s="464" t="s">
        <v>192</v>
      </c>
      <c r="I306" s="384"/>
      <c r="J306" s="384"/>
      <c r="K306" s="465"/>
      <c r="L306" s="164"/>
      <c r="M306" s="165"/>
      <c r="N306" s="11"/>
      <c r="O306" s="11"/>
      <c r="P306" s="22"/>
      <c r="Q306" s="25"/>
      <c r="R306" s="20"/>
      <c r="S306" s="21"/>
      <c r="T306" s="22"/>
      <c r="U306" s="23"/>
      <c r="V306" s="23"/>
      <c r="W306" s="23"/>
      <c r="X306" s="23"/>
      <c r="Y306" s="24"/>
      <c r="Z306" s="205"/>
      <c r="AA306" s="206"/>
    </row>
    <row r="307" spans="1:27" ht="19.899999999999999" customHeight="1" x14ac:dyDescent="0.15">
      <c r="A307" s="183"/>
      <c r="B307" s="183"/>
      <c r="C307" s="200"/>
      <c r="D307" s="278"/>
      <c r="E307" s="483"/>
      <c r="F307" s="484"/>
      <c r="G307" s="476">
        <v>348</v>
      </c>
      <c r="H307" s="464" t="s">
        <v>193</v>
      </c>
      <c r="I307" s="384"/>
      <c r="J307" s="384"/>
      <c r="K307" s="465"/>
      <c r="L307" s="164"/>
      <c r="M307" s="165"/>
      <c r="N307" s="11"/>
      <c r="O307" s="11"/>
      <c r="P307" s="22"/>
      <c r="Q307" s="25"/>
      <c r="R307" s="20"/>
      <c r="S307" s="21"/>
      <c r="T307" s="22"/>
      <c r="U307" s="23"/>
      <c r="V307" s="23"/>
      <c r="W307" s="23"/>
      <c r="X307" s="23"/>
      <c r="Y307" s="24"/>
      <c r="Z307" s="205"/>
      <c r="AA307" s="206"/>
    </row>
    <row r="308" spans="1:27" ht="19.899999999999999" customHeight="1" x14ac:dyDescent="0.15">
      <c r="A308" s="183"/>
      <c r="B308" s="183"/>
      <c r="C308" s="200"/>
      <c r="D308" s="278"/>
      <c r="E308" s="483"/>
      <c r="F308" s="484"/>
      <c r="G308" s="476">
        <v>349</v>
      </c>
      <c r="H308" s="464" t="s">
        <v>194</v>
      </c>
      <c r="I308" s="384"/>
      <c r="J308" s="384"/>
      <c r="K308" s="465"/>
      <c r="L308" s="164"/>
      <c r="M308" s="165"/>
      <c r="N308" s="11"/>
      <c r="O308" s="11"/>
      <c r="P308" s="22"/>
      <c r="Q308" s="25"/>
      <c r="R308" s="20"/>
      <c r="S308" s="21"/>
      <c r="T308" s="22"/>
      <c r="U308" s="23"/>
      <c r="V308" s="23"/>
      <c r="W308" s="23"/>
      <c r="X308" s="23"/>
      <c r="Y308" s="24"/>
      <c r="Z308" s="205"/>
      <c r="AA308" s="206"/>
    </row>
    <row r="309" spans="1:27" ht="19.899999999999999" customHeight="1" x14ac:dyDescent="0.15">
      <c r="A309" s="183"/>
      <c r="B309" s="183"/>
      <c r="C309" s="200"/>
      <c r="D309" s="278"/>
      <c r="E309" s="483"/>
      <c r="F309" s="484"/>
      <c r="G309" s="476">
        <v>350</v>
      </c>
      <c r="H309" s="464" t="s">
        <v>195</v>
      </c>
      <c r="I309" s="384"/>
      <c r="J309" s="384"/>
      <c r="K309" s="465"/>
      <c r="L309" s="164"/>
      <c r="M309" s="165"/>
      <c r="N309" s="11"/>
      <c r="O309" s="11"/>
      <c r="P309" s="22"/>
      <c r="Q309" s="25"/>
      <c r="R309" s="20"/>
      <c r="S309" s="21"/>
      <c r="T309" s="22"/>
      <c r="U309" s="23"/>
      <c r="V309" s="23"/>
      <c r="W309" s="23"/>
      <c r="X309" s="23"/>
      <c r="Y309" s="24"/>
      <c r="Z309" s="205"/>
      <c r="AA309" s="206"/>
    </row>
    <row r="310" spans="1:27" ht="19.899999999999999" customHeight="1" x14ac:dyDescent="0.15">
      <c r="A310" s="183"/>
      <c r="B310" s="183"/>
      <c r="C310" s="200"/>
      <c r="D310" s="278"/>
      <c r="E310" s="483"/>
      <c r="F310" s="484"/>
      <c r="G310" s="476">
        <v>351</v>
      </c>
      <c r="H310" s="464" t="s">
        <v>196</v>
      </c>
      <c r="I310" s="384"/>
      <c r="J310" s="384"/>
      <c r="K310" s="465"/>
      <c r="L310" s="164"/>
      <c r="M310" s="165"/>
      <c r="N310" s="11"/>
      <c r="O310" s="11"/>
      <c r="P310" s="22"/>
      <c r="Q310" s="25"/>
      <c r="R310" s="20"/>
      <c r="S310" s="21"/>
      <c r="T310" s="22"/>
      <c r="U310" s="23"/>
      <c r="V310" s="23"/>
      <c r="W310" s="23"/>
      <c r="X310" s="23"/>
      <c r="Y310" s="24"/>
      <c r="Z310" s="205"/>
      <c r="AA310" s="206"/>
    </row>
    <row r="311" spans="1:27" ht="19.899999999999999" customHeight="1" x14ac:dyDescent="0.15">
      <c r="A311" s="183"/>
      <c r="B311" s="183"/>
      <c r="C311" s="200"/>
      <c r="D311" s="278"/>
      <c r="E311" s="483"/>
      <c r="F311" s="484"/>
      <c r="G311" s="476">
        <v>352</v>
      </c>
      <c r="H311" s="464" t="s">
        <v>197</v>
      </c>
      <c r="I311" s="384"/>
      <c r="J311" s="384"/>
      <c r="K311" s="465"/>
      <c r="L311" s="164"/>
      <c r="M311" s="165"/>
      <c r="N311" s="11"/>
      <c r="O311" s="11"/>
      <c r="P311" s="22"/>
      <c r="Q311" s="25"/>
      <c r="R311" s="20"/>
      <c r="S311" s="21"/>
      <c r="T311" s="22"/>
      <c r="U311" s="23"/>
      <c r="V311" s="23"/>
      <c r="W311" s="23"/>
      <c r="X311" s="23"/>
      <c r="Y311" s="24"/>
      <c r="Z311" s="205"/>
      <c r="AA311" s="206"/>
    </row>
    <row r="312" spans="1:27" ht="19.899999999999999" customHeight="1" x14ac:dyDescent="0.15">
      <c r="A312" s="183"/>
      <c r="B312" s="183"/>
      <c r="C312" s="200"/>
      <c r="D312" s="278"/>
      <c r="E312" s="483"/>
      <c r="F312" s="484"/>
      <c r="G312" s="476">
        <v>353</v>
      </c>
      <c r="H312" s="464" t="s">
        <v>198</v>
      </c>
      <c r="I312" s="384"/>
      <c r="J312" s="384"/>
      <c r="K312" s="465"/>
      <c r="L312" s="164"/>
      <c r="M312" s="165"/>
      <c r="N312" s="11"/>
      <c r="O312" s="11"/>
      <c r="P312" s="22"/>
      <c r="Q312" s="25"/>
      <c r="R312" s="20"/>
      <c r="S312" s="21"/>
      <c r="T312" s="22"/>
      <c r="U312" s="23"/>
      <c r="V312" s="23"/>
      <c r="W312" s="23"/>
      <c r="X312" s="23"/>
      <c r="Y312" s="24"/>
      <c r="Z312" s="205"/>
      <c r="AA312" s="206"/>
    </row>
    <row r="313" spans="1:27" ht="19.899999999999999" customHeight="1" x14ac:dyDescent="0.15">
      <c r="A313" s="183"/>
      <c r="B313" s="183"/>
      <c r="C313" s="200"/>
      <c r="D313" s="278"/>
      <c r="E313" s="483"/>
      <c r="F313" s="484"/>
      <c r="G313" s="476">
        <v>354</v>
      </c>
      <c r="H313" s="464" t="s">
        <v>199</v>
      </c>
      <c r="I313" s="384"/>
      <c r="J313" s="384"/>
      <c r="K313" s="465"/>
      <c r="L313" s="164"/>
      <c r="M313" s="165"/>
      <c r="N313" s="11"/>
      <c r="O313" s="11"/>
      <c r="P313" s="22"/>
      <c r="Q313" s="25"/>
      <c r="R313" s="20"/>
      <c r="S313" s="21"/>
      <c r="T313" s="22"/>
      <c r="U313" s="23"/>
      <c r="V313" s="23"/>
      <c r="W313" s="23"/>
      <c r="X313" s="23"/>
      <c r="Y313" s="24"/>
      <c r="Z313" s="205"/>
      <c r="AA313" s="206"/>
    </row>
    <row r="314" spans="1:27" ht="19.899999999999999" customHeight="1" x14ac:dyDescent="0.15">
      <c r="A314" s="183"/>
      <c r="B314" s="183"/>
      <c r="C314" s="200"/>
      <c r="D314" s="278"/>
      <c r="E314" s="483"/>
      <c r="F314" s="484"/>
      <c r="G314" s="476">
        <v>355</v>
      </c>
      <c r="H314" s="464" t="s">
        <v>200</v>
      </c>
      <c r="I314" s="384"/>
      <c r="J314" s="384"/>
      <c r="K314" s="465"/>
      <c r="L314" s="164"/>
      <c r="M314" s="165"/>
      <c r="N314" s="11"/>
      <c r="O314" s="11"/>
      <c r="P314" s="22"/>
      <c r="Q314" s="25"/>
      <c r="R314" s="20"/>
      <c r="S314" s="21"/>
      <c r="T314" s="22"/>
      <c r="U314" s="23"/>
      <c r="V314" s="23"/>
      <c r="W314" s="23"/>
      <c r="X314" s="23"/>
      <c r="Y314" s="24"/>
      <c r="Z314" s="205"/>
      <c r="AA314" s="206"/>
    </row>
    <row r="315" spans="1:27" ht="19.899999999999999" customHeight="1" x14ac:dyDescent="0.15">
      <c r="A315" s="183"/>
      <c r="B315" s="183"/>
      <c r="C315" s="200"/>
      <c r="D315" s="278"/>
      <c r="E315" s="483"/>
      <c r="F315" s="484"/>
      <c r="G315" s="476">
        <v>356</v>
      </c>
      <c r="H315" s="464" t="s">
        <v>50</v>
      </c>
      <c r="I315" s="384"/>
      <c r="J315" s="384"/>
      <c r="K315" s="465"/>
      <c r="L315" s="164"/>
      <c r="M315" s="165"/>
      <c r="N315" s="11"/>
      <c r="O315" s="11"/>
      <c r="P315" s="22"/>
      <c r="Q315" s="25"/>
      <c r="R315" s="20"/>
      <c r="S315" s="21"/>
      <c r="T315" s="22"/>
      <c r="U315" s="23"/>
      <c r="V315" s="23"/>
      <c r="W315" s="23"/>
      <c r="X315" s="23"/>
      <c r="Y315" s="24"/>
      <c r="Z315" s="205"/>
      <c r="AA315" s="206"/>
    </row>
    <row r="316" spans="1:27" ht="30" customHeight="1" x14ac:dyDescent="0.15">
      <c r="A316" s="183"/>
      <c r="B316" s="183"/>
      <c r="C316" s="200"/>
      <c r="D316" s="278"/>
      <c r="E316" s="483"/>
      <c r="F316" s="484"/>
      <c r="G316" s="476">
        <v>357</v>
      </c>
      <c r="H316" s="485" t="s">
        <v>201</v>
      </c>
      <c r="I316" s="486"/>
      <c r="J316" s="486"/>
      <c r="K316" s="487"/>
      <c r="L316" s="164"/>
      <c r="M316" s="165"/>
      <c r="N316" s="11"/>
      <c r="O316" s="11"/>
      <c r="P316" s="22"/>
      <c r="Q316" s="25"/>
      <c r="R316" s="20"/>
      <c r="S316" s="21"/>
      <c r="T316" s="22"/>
      <c r="U316" s="23"/>
      <c r="V316" s="23"/>
      <c r="W316" s="23"/>
      <c r="X316" s="23"/>
      <c r="Y316" s="24"/>
      <c r="Z316" s="205"/>
      <c r="AA316" s="206"/>
    </row>
    <row r="317" spans="1:27" ht="19.899999999999999" customHeight="1" x14ac:dyDescent="0.15">
      <c r="A317" s="183"/>
      <c r="B317" s="183"/>
      <c r="C317" s="200"/>
      <c r="D317" s="278"/>
      <c r="E317" s="483"/>
      <c r="F317" s="484"/>
      <c r="G317" s="476">
        <v>358</v>
      </c>
      <c r="H317" s="464" t="s">
        <v>202</v>
      </c>
      <c r="I317" s="384"/>
      <c r="J317" s="384"/>
      <c r="K317" s="465"/>
      <c r="L317" s="164"/>
      <c r="M317" s="165"/>
      <c r="N317" s="11"/>
      <c r="O317" s="11"/>
      <c r="P317" s="22"/>
      <c r="Q317" s="25"/>
      <c r="R317" s="20"/>
      <c r="S317" s="21"/>
      <c r="T317" s="22"/>
      <c r="U317" s="23"/>
      <c r="V317" s="23"/>
      <c r="W317" s="23"/>
      <c r="X317" s="23"/>
      <c r="Y317" s="24"/>
      <c r="Z317" s="205"/>
      <c r="AA317" s="206"/>
    </row>
    <row r="318" spans="1:27" ht="19.899999999999999" customHeight="1" x14ac:dyDescent="0.15">
      <c r="A318" s="183"/>
      <c r="B318" s="183"/>
      <c r="C318" s="200"/>
      <c r="D318" s="278"/>
      <c r="E318" s="483"/>
      <c r="F318" s="484"/>
      <c r="G318" s="476">
        <v>359</v>
      </c>
      <c r="H318" s="464" t="s">
        <v>203</v>
      </c>
      <c r="I318" s="384"/>
      <c r="J318" s="384"/>
      <c r="K318" s="465"/>
      <c r="L318" s="164"/>
      <c r="M318" s="165"/>
      <c r="N318" s="11"/>
      <c r="O318" s="11"/>
      <c r="P318" s="22"/>
      <c r="Q318" s="25"/>
      <c r="R318" s="20"/>
      <c r="S318" s="21"/>
      <c r="T318" s="22"/>
      <c r="U318" s="23"/>
      <c r="V318" s="23"/>
      <c r="W318" s="23"/>
      <c r="X318" s="23"/>
      <c r="Y318" s="24"/>
      <c r="Z318" s="205"/>
      <c r="AA318" s="206"/>
    </row>
    <row r="319" spans="1:27" ht="19.899999999999999" customHeight="1" x14ac:dyDescent="0.15">
      <c r="A319" s="183"/>
      <c r="B319" s="183"/>
      <c r="C319" s="200"/>
      <c r="D319" s="278"/>
      <c r="E319" s="483"/>
      <c r="F319" s="484"/>
      <c r="G319" s="476">
        <v>360</v>
      </c>
      <c r="H319" s="464" t="s">
        <v>204</v>
      </c>
      <c r="I319" s="384"/>
      <c r="J319" s="384"/>
      <c r="K319" s="465"/>
      <c r="L319" s="164"/>
      <c r="M319" s="165"/>
      <c r="N319" s="11"/>
      <c r="O319" s="11"/>
      <c r="P319" s="22"/>
      <c r="Q319" s="25"/>
      <c r="R319" s="20"/>
      <c r="S319" s="21"/>
      <c r="T319" s="22"/>
      <c r="U319" s="23"/>
      <c r="V319" s="23"/>
      <c r="W319" s="23"/>
      <c r="X319" s="23"/>
      <c r="Y319" s="24"/>
      <c r="Z319" s="205"/>
      <c r="AA319" s="206"/>
    </row>
    <row r="320" spans="1:27" ht="19.899999999999999" customHeight="1" x14ac:dyDescent="0.15">
      <c r="A320" s="183"/>
      <c r="B320" s="183"/>
      <c r="C320" s="200"/>
      <c r="D320" s="278"/>
      <c r="E320" s="488"/>
      <c r="F320" s="489"/>
      <c r="G320" s="476">
        <v>361</v>
      </c>
      <c r="H320" s="464" t="s">
        <v>205</v>
      </c>
      <c r="I320" s="384"/>
      <c r="J320" s="384"/>
      <c r="K320" s="465"/>
      <c r="L320" s="164"/>
      <c r="M320" s="165"/>
      <c r="N320" s="11"/>
      <c r="O320" s="11"/>
      <c r="P320" s="22"/>
      <c r="Q320" s="25"/>
      <c r="R320" s="20"/>
      <c r="S320" s="21"/>
      <c r="T320" s="22"/>
      <c r="U320" s="23"/>
      <c r="V320" s="23"/>
      <c r="W320" s="23"/>
      <c r="X320" s="23"/>
      <c r="Y320" s="24"/>
      <c r="Z320" s="205"/>
      <c r="AA320" s="206"/>
    </row>
    <row r="321" spans="1:27" ht="19.899999999999999" customHeight="1" x14ac:dyDescent="0.15">
      <c r="A321" s="183"/>
      <c r="B321" s="183"/>
      <c r="C321" s="200"/>
      <c r="D321" s="278"/>
      <c r="E321" s="488"/>
      <c r="F321" s="490"/>
      <c r="G321" s="476">
        <v>362</v>
      </c>
      <c r="H321" s="464" t="s">
        <v>206</v>
      </c>
      <c r="I321" s="384"/>
      <c r="J321" s="384"/>
      <c r="K321" s="465"/>
      <c r="L321" s="164"/>
      <c r="M321" s="165"/>
      <c r="N321" s="11"/>
      <c r="O321" s="11"/>
      <c r="P321" s="22"/>
      <c r="Q321" s="25"/>
      <c r="R321" s="20"/>
      <c r="S321" s="21"/>
      <c r="T321" s="22"/>
      <c r="U321" s="23"/>
      <c r="V321" s="23"/>
      <c r="W321" s="23"/>
      <c r="X321" s="23"/>
      <c r="Y321" s="24"/>
      <c r="Z321" s="205"/>
      <c r="AA321" s="206"/>
    </row>
    <row r="322" spans="1:27" ht="19.899999999999999" customHeight="1" x14ac:dyDescent="0.15">
      <c r="A322" s="183"/>
      <c r="B322" s="183"/>
      <c r="C322" s="200"/>
      <c r="D322" s="278"/>
      <c r="E322" s="488"/>
      <c r="F322" s="490"/>
      <c r="G322" s="476">
        <v>363</v>
      </c>
      <c r="H322" s="464" t="s">
        <v>207</v>
      </c>
      <c r="I322" s="384"/>
      <c r="J322" s="384"/>
      <c r="K322" s="465"/>
      <c r="L322" s="164"/>
      <c r="M322" s="165"/>
      <c r="N322" s="11"/>
      <c r="O322" s="11"/>
      <c r="P322" s="22"/>
      <c r="Q322" s="25"/>
      <c r="R322" s="20"/>
      <c r="S322" s="21"/>
      <c r="T322" s="22"/>
      <c r="U322" s="23"/>
      <c r="V322" s="23"/>
      <c r="W322" s="23"/>
      <c r="X322" s="23"/>
      <c r="Y322" s="24"/>
      <c r="Z322" s="205"/>
      <c r="AA322" s="206"/>
    </row>
    <row r="323" spans="1:27" ht="19.899999999999999" customHeight="1" x14ac:dyDescent="0.15">
      <c r="A323" s="183"/>
      <c r="B323" s="183"/>
      <c r="C323" s="200"/>
      <c r="D323" s="278"/>
      <c r="E323" s="488"/>
      <c r="F323" s="490"/>
      <c r="G323" s="476">
        <v>364</v>
      </c>
      <c r="H323" s="464" t="s">
        <v>208</v>
      </c>
      <c r="I323" s="384"/>
      <c r="J323" s="384"/>
      <c r="K323" s="465"/>
      <c r="L323" s="164"/>
      <c r="M323" s="165"/>
      <c r="N323" s="11"/>
      <c r="O323" s="11"/>
      <c r="P323" s="22"/>
      <c r="Q323" s="25"/>
      <c r="R323" s="20"/>
      <c r="S323" s="21"/>
      <c r="T323" s="22"/>
      <c r="U323" s="23"/>
      <c r="V323" s="23"/>
      <c r="W323" s="23"/>
      <c r="X323" s="23"/>
      <c r="Y323" s="24"/>
      <c r="Z323" s="205"/>
      <c r="AA323" s="206"/>
    </row>
    <row r="324" spans="1:27" ht="19.899999999999999" customHeight="1" x14ac:dyDescent="0.15">
      <c r="A324" s="183"/>
      <c r="B324" s="183"/>
      <c r="C324" s="200"/>
      <c r="D324" s="278"/>
      <c r="E324" s="488"/>
      <c r="F324" s="490"/>
      <c r="G324" s="476">
        <v>365</v>
      </c>
      <c r="H324" s="464" t="s">
        <v>209</v>
      </c>
      <c r="I324" s="384"/>
      <c r="J324" s="384"/>
      <c r="K324" s="465"/>
      <c r="L324" s="164"/>
      <c r="M324" s="165"/>
      <c r="N324" s="11"/>
      <c r="O324" s="11"/>
      <c r="P324" s="22"/>
      <c r="Q324" s="25"/>
      <c r="R324" s="20"/>
      <c r="S324" s="21"/>
      <c r="T324" s="22"/>
      <c r="U324" s="23"/>
      <c r="V324" s="23"/>
      <c r="W324" s="23"/>
      <c r="X324" s="23"/>
      <c r="Y324" s="24"/>
      <c r="Z324" s="205"/>
      <c r="AA324" s="206"/>
    </row>
    <row r="325" spans="1:27" ht="19.899999999999999" customHeight="1" x14ac:dyDescent="0.15">
      <c r="A325" s="183"/>
      <c r="B325" s="183"/>
      <c r="C325" s="200"/>
      <c r="D325" s="278"/>
      <c r="E325" s="488"/>
      <c r="F325" s="490"/>
      <c r="G325" s="476">
        <v>366</v>
      </c>
      <c r="H325" s="464" t="s">
        <v>210</v>
      </c>
      <c r="I325" s="384"/>
      <c r="J325" s="384"/>
      <c r="K325" s="465"/>
      <c r="L325" s="164"/>
      <c r="M325" s="165"/>
      <c r="N325" s="11"/>
      <c r="O325" s="11"/>
      <c r="P325" s="22"/>
      <c r="Q325" s="25"/>
      <c r="R325" s="20"/>
      <c r="S325" s="21"/>
      <c r="T325" s="22"/>
      <c r="U325" s="23"/>
      <c r="V325" s="23"/>
      <c r="W325" s="23"/>
      <c r="X325" s="23"/>
      <c r="Y325" s="24"/>
      <c r="Z325" s="205"/>
      <c r="AA325" s="206"/>
    </row>
    <row r="326" spans="1:27" ht="19.899999999999999" customHeight="1" x14ac:dyDescent="0.15">
      <c r="A326" s="183"/>
      <c r="B326" s="183"/>
      <c r="C326" s="200"/>
      <c r="D326" s="278"/>
      <c r="E326" s="488"/>
      <c r="F326" s="490"/>
      <c r="G326" s="476">
        <v>367</v>
      </c>
      <c r="H326" s="464" t="s">
        <v>211</v>
      </c>
      <c r="I326" s="384"/>
      <c r="J326" s="384"/>
      <c r="K326" s="465"/>
      <c r="L326" s="164"/>
      <c r="M326" s="165"/>
      <c r="N326" s="11"/>
      <c r="O326" s="11"/>
      <c r="P326" s="22"/>
      <c r="Q326" s="25"/>
      <c r="R326" s="20"/>
      <c r="S326" s="21"/>
      <c r="T326" s="22"/>
      <c r="U326" s="23"/>
      <c r="V326" s="23"/>
      <c r="W326" s="23"/>
      <c r="X326" s="23"/>
      <c r="Y326" s="24"/>
      <c r="Z326" s="205"/>
      <c r="AA326" s="206"/>
    </row>
    <row r="327" spans="1:27" ht="19.899999999999999" customHeight="1" x14ac:dyDescent="0.15">
      <c r="A327" s="183"/>
      <c r="B327" s="183"/>
      <c r="C327" s="200"/>
      <c r="D327" s="278"/>
      <c r="E327" s="488"/>
      <c r="F327" s="490"/>
      <c r="G327" s="476">
        <v>368</v>
      </c>
      <c r="H327" s="464" t="s">
        <v>212</v>
      </c>
      <c r="I327" s="384"/>
      <c r="J327" s="384"/>
      <c r="K327" s="465"/>
      <c r="L327" s="164"/>
      <c r="M327" s="165"/>
      <c r="N327" s="11"/>
      <c r="O327" s="11"/>
      <c r="P327" s="22"/>
      <c r="Q327" s="25"/>
      <c r="R327" s="20"/>
      <c r="S327" s="21"/>
      <c r="T327" s="22"/>
      <c r="U327" s="23"/>
      <c r="V327" s="23"/>
      <c r="W327" s="23"/>
      <c r="X327" s="23"/>
      <c r="Y327" s="24"/>
      <c r="Z327" s="205"/>
      <c r="AA327" s="206"/>
    </row>
    <row r="328" spans="1:27" ht="19.899999999999999" customHeight="1" x14ac:dyDescent="0.15">
      <c r="A328" s="183"/>
      <c r="B328" s="183"/>
      <c r="C328" s="200"/>
      <c r="D328" s="278"/>
      <c r="E328" s="491"/>
      <c r="F328" s="492"/>
      <c r="G328" s="477">
        <v>369</v>
      </c>
      <c r="H328" s="478" t="s">
        <v>213</v>
      </c>
      <c r="I328" s="479"/>
      <c r="J328" s="479"/>
      <c r="K328" s="480"/>
      <c r="L328" s="166"/>
      <c r="M328" s="167"/>
      <c r="N328" s="13"/>
      <c r="O328" s="13"/>
      <c r="P328" s="26"/>
      <c r="Q328" s="27"/>
      <c r="R328" s="28"/>
      <c r="S328" s="29"/>
      <c r="T328" s="26"/>
      <c r="U328" s="30"/>
      <c r="V328" s="30"/>
      <c r="W328" s="30"/>
      <c r="X328" s="30"/>
      <c r="Y328" s="31"/>
      <c r="Z328" s="205"/>
      <c r="AA328" s="206"/>
    </row>
    <row r="329" spans="1:27" ht="30" customHeight="1" x14ac:dyDescent="0.15">
      <c r="A329" s="183"/>
      <c r="B329" s="183"/>
      <c r="C329" s="200"/>
      <c r="D329" s="278"/>
      <c r="E329" s="493" t="s">
        <v>214</v>
      </c>
      <c r="F329" s="493"/>
      <c r="G329" s="494">
        <v>370</v>
      </c>
      <c r="H329" s="495" t="s">
        <v>31</v>
      </c>
      <c r="I329" s="496"/>
      <c r="J329" s="496"/>
      <c r="K329" s="497"/>
      <c r="L329" s="168"/>
      <c r="M329" s="169"/>
      <c r="N329" s="15"/>
      <c r="O329" s="15"/>
      <c r="P329" s="170"/>
      <c r="Q329" s="171"/>
      <c r="R329" s="172"/>
      <c r="S329" s="173"/>
      <c r="T329" s="170"/>
      <c r="U329" s="174"/>
      <c r="V329" s="174"/>
      <c r="W329" s="174"/>
      <c r="X329" s="174"/>
      <c r="Y329" s="175"/>
      <c r="Z329" s="205"/>
      <c r="AA329" s="206"/>
    </row>
    <row r="330" spans="1:27" ht="19.899999999999999" customHeight="1" x14ac:dyDescent="0.15">
      <c r="A330" s="183"/>
      <c r="B330" s="183"/>
      <c r="C330" s="200"/>
      <c r="D330" s="278"/>
      <c r="E330" s="498" t="s">
        <v>146</v>
      </c>
      <c r="F330" s="484" t="s">
        <v>215</v>
      </c>
      <c r="G330" s="473">
        <v>380</v>
      </c>
      <c r="H330" s="460" t="s">
        <v>216</v>
      </c>
      <c r="I330" s="461"/>
      <c r="J330" s="461"/>
      <c r="K330" s="462"/>
      <c r="L330" s="155"/>
      <c r="M330" s="156"/>
      <c r="N330" s="10"/>
      <c r="O330" s="10"/>
      <c r="P330" s="32"/>
      <c r="Q330" s="157"/>
      <c r="R330" s="72"/>
      <c r="S330" s="158"/>
      <c r="T330" s="32"/>
      <c r="U330" s="33"/>
      <c r="V330" s="33"/>
      <c r="W330" s="33"/>
      <c r="X330" s="33"/>
      <c r="Y330" s="34"/>
      <c r="Z330" s="205"/>
      <c r="AA330" s="206"/>
    </row>
    <row r="331" spans="1:27" ht="19.899999999999999" customHeight="1" x14ac:dyDescent="0.15">
      <c r="A331" s="183"/>
      <c r="B331" s="183"/>
      <c r="C331" s="200"/>
      <c r="D331" s="278"/>
      <c r="E331" s="498"/>
      <c r="F331" s="484"/>
      <c r="G331" s="476">
        <v>381</v>
      </c>
      <c r="H331" s="464" t="s">
        <v>217</v>
      </c>
      <c r="I331" s="384"/>
      <c r="J331" s="384"/>
      <c r="K331" s="465"/>
      <c r="L331" s="164"/>
      <c r="M331" s="165"/>
      <c r="N331" s="11"/>
      <c r="O331" s="11"/>
      <c r="P331" s="22"/>
      <c r="Q331" s="25"/>
      <c r="R331" s="20"/>
      <c r="S331" s="21"/>
      <c r="T331" s="22"/>
      <c r="U331" s="23"/>
      <c r="V331" s="23"/>
      <c r="W331" s="23"/>
      <c r="X331" s="23"/>
      <c r="Y331" s="24"/>
      <c r="Z331" s="205"/>
      <c r="AA331" s="206"/>
    </row>
    <row r="332" spans="1:27" ht="19.899999999999999" customHeight="1" x14ac:dyDescent="0.15">
      <c r="A332" s="183"/>
      <c r="B332" s="183"/>
      <c r="C332" s="200"/>
      <c r="D332" s="278"/>
      <c r="E332" s="498"/>
      <c r="F332" s="484"/>
      <c r="G332" s="476">
        <v>382</v>
      </c>
      <c r="H332" s="464" t="s">
        <v>218</v>
      </c>
      <c r="I332" s="384"/>
      <c r="J332" s="384"/>
      <c r="K332" s="465"/>
      <c r="L332" s="164"/>
      <c r="M332" s="165"/>
      <c r="N332" s="11"/>
      <c r="O332" s="11"/>
      <c r="P332" s="22"/>
      <c r="Q332" s="25"/>
      <c r="R332" s="20"/>
      <c r="S332" s="21"/>
      <c r="T332" s="22"/>
      <c r="U332" s="23"/>
      <c r="V332" s="23"/>
      <c r="W332" s="23"/>
      <c r="X332" s="23"/>
      <c r="Y332" s="24"/>
      <c r="Z332" s="205"/>
      <c r="AA332" s="206"/>
    </row>
    <row r="333" spans="1:27" ht="19.899999999999999" customHeight="1" x14ac:dyDescent="0.15">
      <c r="A333" s="183"/>
      <c r="B333" s="183"/>
      <c r="C333" s="200"/>
      <c r="D333" s="278"/>
      <c r="E333" s="498"/>
      <c r="F333" s="484"/>
      <c r="G333" s="476">
        <v>383</v>
      </c>
      <c r="H333" s="464" t="s">
        <v>219</v>
      </c>
      <c r="I333" s="384"/>
      <c r="J333" s="384"/>
      <c r="K333" s="465"/>
      <c r="L333" s="164"/>
      <c r="M333" s="165"/>
      <c r="N333" s="11"/>
      <c r="O333" s="11"/>
      <c r="P333" s="22"/>
      <c r="Q333" s="25"/>
      <c r="R333" s="20"/>
      <c r="S333" s="21"/>
      <c r="T333" s="22"/>
      <c r="U333" s="23"/>
      <c r="V333" s="23"/>
      <c r="W333" s="23"/>
      <c r="X333" s="23"/>
      <c r="Y333" s="24"/>
      <c r="Z333" s="205"/>
      <c r="AA333" s="206"/>
    </row>
    <row r="334" spans="1:27" ht="19.899999999999999" customHeight="1" x14ac:dyDescent="0.15">
      <c r="A334" s="183"/>
      <c r="B334" s="183"/>
      <c r="C334" s="200"/>
      <c r="D334" s="278"/>
      <c r="E334" s="498"/>
      <c r="F334" s="484"/>
      <c r="G334" s="476">
        <v>384</v>
      </c>
      <c r="H334" s="464" t="s">
        <v>220</v>
      </c>
      <c r="I334" s="384"/>
      <c r="J334" s="384"/>
      <c r="K334" s="465"/>
      <c r="L334" s="164"/>
      <c r="M334" s="165"/>
      <c r="N334" s="11"/>
      <c r="O334" s="11"/>
      <c r="P334" s="22"/>
      <c r="Q334" s="25"/>
      <c r="R334" s="20"/>
      <c r="S334" s="21"/>
      <c r="T334" s="22"/>
      <c r="U334" s="23"/>
      <c r="V334" s="23"/>
      <c r="W334" s="23"/>
      <c r="X334" s="23"/>
      <c r="Y334" s="24"/>
      <c r="Z334" s="205"/>
      <c r="AA334" s="206"/>
    </row>
    <row r="335" spans="1:27" ht="19.899999999999999" customHeight="1" x14ac:dyDescent="0.15">
      <c r="A335" s="183"/>
      <c r="B335" s="183"/>
      <c r="C335" s="200"/>
      <c r="D335" s="278"/>
      <c r="E335" s="498"/>
      <c r="F335" s="484"/>
      <c r="G335" s="476">
        <v>385</v>
      </c>
      <c r="H335" s="464" t="s">
        <v>221</v>
      </c>
      <c r="I335" s="384"/>
      <c r="J335" s="384"/>
      <c r="K335" s="465"/>
      <c r="L335" s="164"/>
      <c r="M335" s="165"/>
      <c r="N335" s="11"/>
      <c r="O335" s="11"/>
      <c r="P335" s="22"/>
      <c r="Q335" s="25"/>
      <c r="R335" s="20"/>
      <c r="S335" s="21"/>
      <c r="T335" s="22"/>
      <c r="U335" s="23"/>
      <c r="V335" s="23"/>
      <c r="W335" s="23"/>
      <c r="X335" s="23"/>
      <c r="Y335" s="24"/>
      <c r="Z335" s="205"/>
      <c r="AA335" s="206"/>
    </row>
    <row r="336" spans="1:27" ht="19.899999999999999" customHeight="1" x14ac:dyDescent="0.15">
      <c r="A336" s="183"/>
      <c r="B336" s="183"/>
      <c r="C336" s="200"/>
      <c r="D336" s="278"/>
      <c r="E336" s="498"/>
      <c r="F336" s="484"/>
      <c r="G336" s="476">
        <v>386</v>
      </c>
      <c r="H336" s="464" t="s">
        <v>222</v>
      </c>
      <c r="I336" s="384"/>
      <c r="J336" s="384"/>
      <c r="K336" s="465"/>
      <c r="L336" s="164"/>
      <c r="M336" s="165"/>
      <c r="N336" s="11"/>
      <c r="O336" s="11"/>
      <c r="P336" s="22"/>
      <c r="Q336" s="25"/>
      <c r="R336" s="20"/>
      <c r="S336" s="21"/>
      <c r="T336" s="22"/>
      <c r="U336" s="23"/>
      <c r="V336" s="23"/>
      <c r="W336" s="23"/>
      <c r="X336" s="23"/>
      <c r="Y336" s="24"/>
      <c r="Z336" s="205"/>
      <c r="AA336" s="206"/>
    </row>
    <row r="337" spans="1:27" ht="19.899999999999999" customHeight="1" x14ac:dyDescent="0.15">
      <c r="A337" s="183"/>
      <c r="B337" s="183"/>
      <c r="C337" s="200"/>
      <c r="D337" s="278"/>
      <c r="E337" s="498"/>
      <c r="F337" s="484"/>
      <c r="G337" s="476">
        <v>387</v>
      </c>
      <c r="H337" s="464" t="s">
        <v>223</v>
      </c>
      <c r="I337" s="384"/>
      <c r="J337" s="384"/>
      <c r="K337" s="465"/>
      <c r="L337" s="164"/>
      <c r="M337" s="165"/>
      <c r="N337" s="11"/>
      <c r="O337" s="11"/>
      <c r="P337" s="22"/>
      <c r="Q337" s="25"/>
      <c r="R337" s="20"/>
      <c r="S337" s="21"/>
      <c r="T337" s="22"/>
      <c r="U337" s="23"/>
      <c r="V337" s="23"/>
      <c r="W337" s="23"/>
      <c r="X337" s="23"/>
      <c r="Y337" s="24"/>
      <c r="Z337" s="205"/>
      <c r="AA337" s="206"/>
    </row>
    <row r="338" spans="1:27" ht="19.899999999999999" customHeight="1" x14ac:dyDescent="0.15">
      <c r="A338" s="183"/>
      <c r="B338" s="183"/>
      <c r="C338" s="200"/>
      <c r="D338" s="278"/>
      <c r="E338" s="498"/>
      <c r="F338" s="489"/>
      <c r="G338" s="476">
        <v>388</v>
      </c>
      <c r="H338" s="464" t="s">
        <v>224</v>
      </c>
      <c r="I338" s="384"/>
      <c r="J338" s="384"/>
      <c r="K338" s="465"/>
      <c r="L338" s="164"/>
      <c r="M338" s="165"/>
      <c r="N338" s="11"/>
      <c r="O338" s="11"/>
      <c r="P338" s="22"/>
      <c r="Q338" s="25"/>
      <c r="R338" s="20"/>
      <c r="S338" s="21"/>
      <c r="T338" s="22"/>
      <c r="U338" s="23"/>
      <c r="V338" s="23"/>
      <c r="W338" s="23"/>
      <c r="X338" s="23"/>
      <c r="Y338" s="24"/>
      <c r="Z338" s="205"/>
      <c r="AA338" s="206"/>
    </row>
    <row r="339" spans="1:27" ht="19.899999999999999" customHeight="1" x14ac:dyDescent="0.15">
      <c r="A339" s="183"/>
      <c r="B339" s="499"/>
      <c r="C339" s="201"/>
      <c r="D339" s="278"/>
      <c r="E339" s="500"/>
      <c r="F339" s="492"/>
      <c r="G339" s="477">
        <v>389</v>
      </c>
      <c r="H339" s="478" t="s">
        <v>225</v>
      </c>
      <c r="I339" s="479"/>
      <c r="J339" s="479"/>
      <c r="K339" s="480"/>
      <c r="L339" s="166"/>
      <c r="M339" s="167"/>
      <c r="N339" s="13"/>
      <c r="O339" s="13"/>
      <c r="P339" s="26"/>
      <c r="Q339" s="27"/>
      <c r="R339" s="28"/>
      <c r="S339" s="29"/>
      <c r="T339" s="26"/>
      <c r="U339" s="30"/>
      <c r="V339" s="30"/>
      <c r="W339" s="30"/>
      <c r="X339" s="30"/>
      <c r="Y339" s="31"/>
      <c r="Z339" s="205"/>
      <c r="AA339" s="206"/>
    </row>
    <row r="340" spans="1:27" ht="75" customHeight="1" x14ac:dyDescent="0.15">
      <c r="A340" s="183"/>
      <c r="B340" s="438"/>
      <c r="C340" s="196"/>
      <c r="E340" s="501" t="s">
        <v>226</v>
      </c>
      <c r="F340" s="501"/>
      <c r="G340" s="501"/>
      <c r="H340" s="501"/>
      <c r="I340" s="501"/>
      <c r="J340" s="501"/>
      <c r="K340" s="501"/>
      <c r="L340" s="501"/>
      <c r="M340" s="501"/>
      <c r="N340" s="501"/>
      <c r="O340" s="501"/>
      <c r="P340" s="501"/>
      <c r="Q340" s="501"/>
      <c r="R340" s="501"/>
      <c r="S340" s="501"/>
      <c r="T340" s="501"/>
      <c r="U340" s="501"/>
      <c r="V340" s="501"/>
      <c r="W340" s="501"/>
      <c r="X340" s="501"/>
      <c r="Y340" s="501"/>
      <c r="Z340" s="440"/>
      <c r="AA340" s="441"/>
    </row>
    <row r="341" spans="1:27" ht="20.100000000000001" customHeight="1" x14ac:dyDescent="0.15">
      <c r="A341" s="183"/>
      <c r="B341" s="183"/>
      <c r="C341" s="196"/>
      <c r="D341" s="201">
        <v>4</v>
      </c>
      <c r="E341" s="432" t="s">
        <v>227</v>
      </c>
      <c r="F341" s="432"/>
      <c r="G341" s="226"/>
      <c r="H341" s="226"/>
      <c r="I341" s="226"/>
      <c r="J341" s="226"/>
      <c r="K341" s="226"/>
      <c r="L341" s="226"/>
      <c r="M341" s="226"/>
      <c r="N341" s="226"/>
      <c r="O341" s="226"/>
      <c r="P341" s="226"/>
      <c r="Q341" s="226"/>
      <c r="R341" s="226"/>
      <c r="S341" s="226"/>
      <c r="T341" s="226"/>
      <c r="U341" s="226"/>
      <c r="V341" s="226"/>
      <c r="W341" s="226"/>
      <c r="X341" s="226"/>
      <c r="Y341" s="226"/>
      <c r="Z341" s="211"/>
      <c r="AA341" s="206"/>
    </row>
    <row r="342" spans="1:27" ht="20.100000000000001" customHeight="1" x14ac:dyDescent="0.15">
      <c r="A342" s="183"/>
      <c r="B342" s="183"/>
      <c r="C342" s="200"/>
      <c r="D342" s="502"/>
      <c r="E342" s="503"/>
      <c r="F342" s="267" t="s">
        <v>136</v>
      </c>
      <c r="G342" s="267"/>
      <c r="H342" s="267"/>
      <c r="I342" s="267"/>
      <c r="J342" s="267"/>
      <c r="K342" s="267"/>
      <c r="L342" s="267"/>
      <c r="M342" s="267"/>
      <c r="N342" s="267"/>
      <c r="O342" s="267"/>
      <c r="P342" s="267"/>
      <c r="Q342" s="267"/>
      <c r="R342" s="267"/>
      <c r="S342" s="267"/>
      <c r="T342" s="267"/>
      <c r="U342" s="267"/>
      <c r="V342" s="504"/>
      <c r="W342" s="505" t="s">
        <v>137</v>
      </c>
      <c r="X342" s="505"/>
      <c r="Y342" s="506"/>
      <c r="Z342" s="205"/>
      <c r="AA342" s="206"/>
    </row>
    <row r="343" spans="1:27" ht="19.899999999999999" customHeight="1" x14ac:dyDescent="0.15">
      <c r="A343" s="183"/>
      <c r="B343" s="183"/>
      <c r="C343" s="200"/>
      <c r="D343" s="502"/>
      <c r="E343" s="507" t="s">
        <v>135</v>
      </c>
      <c r="F343" s="32"/>
      <c r="G343" s="176"/>
      <c r="H343" s="176"/>
      <c r="I343" s="176"/>
      <c r="J343" s="176"/>
      <c r="K343" s="176"/>
      <c r="L343" s="176"/>
      <c r="M343" s="176"/>
      <c r="N343" s="176"/>
      <c r="O343" s="176"/>
      <c r="P343" s="176"/>
      <c r="Q343" s="176"/>
      <c r="R343" s="176"/>
      <c r="S343" s="176"/>
      <c r="T343" s="176"/>
      <c r="U343" s="176"/>
      <c r="V343" s="158"/>
      <c r="W343" s="41"/>
      <c r="X343" s="42"/>
      <c r="Y343" s="43"/>
      <c r="Z343" s="205"/>
      <c r="AA343" s="206"/>
    </row>
    <row r="344" spans="1:27" ht="19.899999999999999" customHeight="1" x14ac:dyDescent="0.15">
      <c r="A344" s="183"/>
      <c r="B344" s="183"/>
      <c r="C344" s="200"/>
      <c r="D344" s="502"/>
      <c r="E344" s="507"/>
      <c r="F344" s="22"/>
      <c r="G344" s="121"/>
      <c r="H344" s="121"/>
      <c r="I344" s="121"/>
      <c r="J344" s="121"/>
      <c r="K344" s="121"/>
      <c r="L344" s="121"/>
      <c r="M344" s="121"/>
      <c r="N344" s="121"/>
      <c r="O344" s="121"/>
      <c r="P344" s="121"/>
      <c r="Q344" s="121"/>
      <c r="R344" s="121"/>
      <c r="S344" s="121"/>
      <c r="T344" s="121"/>
      <c r="U344" s="121"/>
      <c r="V344" s="21"/>
      <c r="W344" s="35"/>
      <c r="X344" s="36"/>
      <c r="Y344" s="37"/>
      <c r="Z344" s="205"/>
      <c r="AA344" s="206"/>
    </row>
    <row r="345" spans="1:27" ht="19.899999999999999" customHeight="1" x14ac:dyDescent="0.15">
      <c r="A345" s="183"/>
      <c r="B345" s="183"/>
      <c r="C345" s="200"/>
      <c r="D345" s="502"/>
      <c r="E345" s="508"/>
      <c r="F345" s="26"/>
      <c r="G345" s="124"/>
      <c r="H345" s="124"/>
      <c r="I345" s="124"/>
      <c r="J345" s="124"/>
      <c r="K345" s="124"/>
      <c r="L345" s="124"/>
      <c r="M345" s="124"/>
      <c r="N345" s="124"/>
      <c r="O345" s="124"/>
      <c r="P345" s="124"/>
      <c r="Q345" s="124"/>
      <c r="R345" s="124"/>
      <c r="S345" s="124"/>
      <c r="T345" s="124"/>
      <c r="U345" s="124"/>
      <c r="V345" s="29"/>
      <c r="W345" s="38"/>
      <c r="X345" s="39"/>
      <c r="Y345" s="40"/>
      <c r="Z345" s="205"/>
      <c r="AA345" s="206"/>
    </row>
    <row r="346" spans="1:27" ht="19.899999999999999" customHeight="1" x14ac:dyDescent="0.15">
      <c r="A346" s="183"/>
      <c r="B346" s="183"/>
      <c r="C346" s="200"/>
      <c r="D346" s="502"/>
      <c r="E346" s="507" t="s">
        <v>138</v>
      </c>
      <c r="F346" s="32"/>
      <c r="G346" s="176"/>
      <c r="H346" s="176"/>
      <c r="I346" s="176"/>
      <c r="J346" s="176"/>
      <c r="K346" s="176"/>
      <c r="L346" s="176"/>
      <c r="M346" s="176"/>
      <c r="N346" s="176"/>
      <c r="O346" s="176"/>
      <c r="P346" s="176"/>
      <c r="Q346" s="176"/>
      <c r="R346" s="176"/>
      <c r="S346" s="176"/>
      <c r="T346" s="176"/>
      <c r="U346" s="176"/>
      <c r="V346" s="158"/>
      <c r="W346" s="41"/>
      <c r="X346" s="42"/>
      <c r="Y346" s="43"/>
      <c r="Z346" s="205"/>
      <c r="AA346" s="206"/>
    </row>
    <row r="347" spans="1:27" ht="19.899999999999999" customHeight="1" x14ac:dyDescent="0.15">
      <c r="A347" s="183"/>
      <c r="B347" s="183"/>
      <c r="C347" s="200"/>
      <c r="D347" s="502"/>
      <c r="E347" s="507"/>
      <c r="F347" s="22"/>
      <c r="G347" s="121"/>
      <c r="H347" s="121"/>
      <c r="I347" s="121"/>
      <c r="J347" s="121"/>
      <c r="K347" s="121"/>
      <c r="L347" s="121"/>
      <c r="M347" s="121"/>
      <c r="N347" s="121"/>
      <c r="O347" s="121"/>
      <c r="P347" s="121"/>
      <c r="Q347" s="121"/>
      <c r="R347" s="121"/>
      <c r="S347" s="121"/>
      <c r="T347" s="121"/>
      <c r="U347" s="121"/>
      <c r="V347" s="21"/>
      <c r="W347" s="35"/>
      <c r="X347" s="36"/>
      <c r="Y347" s="37"/>
      <c r="Z347" s="205"/>
      <c r="AA347" s="206"/>
    </row>
    <row r="348" spans="1:27" ht="19.899999999999999" customHeight="1" x14ac:dyDescent="0.15">
      <c r="A348" s="183"/>
      <c r="B348" s="183"/>
      <c r="C348" s="200"/>
      <c r="D348" s="502"/>
      <c r="E348" s="508"/>
      <c r="F348" s="26"/>
      <c r="G348" s="124"/>
      <c r="H348" s="124"/>
      <c r="I348" s="124"/>
      <c r="J348" s="124"/>
      <c r="K348" s="124"/>
      <c r="L348" s="124"/>
      <c r="M348" s="124"/>
      <c r="N348" s="124"/>
      <c r="O348" s="124"/>
      <c r="P348" s="124"/>
      <c r="Q348" s="124"/>
      <c r="R348" s="124"/>
      <c r="S348" s="124"/>
      <c r="T348" s="124"/>
      <c r="U348" s="124"/>
      <c r="V348" s="29"/>
      <c r="W348" s="38"/>
      <c r="X348" s="39"/>
      <c r="Y348" s="40"/>
      <c r="Z348" s="205"/>
      <c r="AA348" s="206"/>
    </row>
    <row r="349" spans="1:27" ht="19.899999999999999" customHeight="1" x14ac:dyDescent="0.15">
      <c r="A349" s="183"/>
      <c r="B349" s="183"/>
      <c r="C349" s="200"/>
      <c r="D349" s="502"/>
      <c r="E349" s="507" t="s">
        <v>139</v>
      </c>
      <c r="F349" s="32"/>
      <c r="G349" s="176"/>
      <c r="H349" s="176"/>
      <c r="I349" s="176"/>
      <c r="J349" s="176"/>
      <c r="K349" s="176"/>
      <c r="L349" s="176"/>
      <c r="M349" s="176"/>
      <c r="N349" s="176"/>
      <c r="O349" s="176"/>
      <c r="P349" s="176"/>
      <c r="Q349" s="176"/>
      <c r="R349" s="176"/>
      <c r="S349" s="176"/>
      <c r="T349" s="176"/>
      <c r="U349" s="176"/>
      <c r="V349" s="158"/>
      <c r="W349" s="41"/>
      <c r="X349" s="42"/>
      <c r="Y349" s="43"/>
      <c r="Z349" s="205"/>
      <c r="AA349" s="206"/>
    </row>
    <row r="350" spans="1:27" ht="19.899999999999999" customHeight="1" x14ac:dyDescent="0.15">
      <c r="A350" s="183"/>
      <c r="B350" s="183"/>
      <c r="C350" s="200"/>
      <c r="D350" s="502"/>
      <c r="E350" s="507"/>
      <c r="F350" s="22"/>
      <c r="G350" s="121"/>
      <c r="H350" s="121"/>
      <c r="I350" s="121"/>
      <c r="J350" s="121"/>
      <c r="K350" s="121"/>
      <c r="L350" s="121"/>
      <c r="M350" s="121"/>
      <c r="N350" s="121"/>
      <c r="O350" s="121"/>
      <c r="P350" s="121"/>
      <c r="Q350" s="121"/>
      <c r="R350" s="121"/>
      <c r="S350" s="121"/>
      <c r="T350" s="121"/>
      <c r="U350" s="121"/>
      <c r="V350" s="21"/>
      <c r="W350" s="35"/>
      <c r="X350" s="36"/>
      <c r="Y350" s="37"/>
      <c r="Z350" s="205"/>
      <c r="AA350" s="206"/>
    </row>
    <row r="351" spans="1:27" ht="19.899999999999999" customHeight="1" x14ac:dyDescent="0.15">
      <c r="A351" s="183"/>
      <c r="B351" s="183"/>
      <c r="C351" s="200"/>
      <c r="D351" s="502"/>
      <c r="E351" s="508"/>
      <c r="F351" s="26"/>
      <c r="G351" s="124"/>
      <c r="H351" s="124"/>
      <c r="I351" s="124"/>
      <c r="J351" s="124"/>
      <c r="K351" s="124"/>
      <c r="L351" s="124"/>
      <c r="M351" s="124"/>
      <c r="N351" s="124"/>
      <c r="O351" s="124"/>
      <c r="P351" s="124"/>
      <c r="Q351" s="124"/>
      <c r="R351" s="124"/>
      <c r="S351" s="124"/>
      <c r="T351" s="124"/>
      <c r="U351" s="124"/>
      <c r="V351" s="29"/>
      <c r="W351" s="38"/>
      <c r="X351" s="39"/>
      <c r="Y351" s="40"/>
      <c r="Z351" s="205"/>
      <c r="AA351" s="206"/>
    </row>
    <row r="352" spans="1:27" ht="20.100000000000001" customHeight="1" x14ac:dyDescent="0.15">
      <c r="A352" s="183"/>
      <c r="B352" s="183"/>
      <c r="C352" s="196"/>
      <c r="D352" s="201"/>
      <c r="E352" s="432"/>
      <c r="F352" s="432"/>
      <c r="G352" s="226"/>
      <c r="H352" s="226"/>
      <c r="I352" s="226"/>
      <c r="J352" s="226"/>
      <c r="K352" s="226"/>
      <c r="L352" s="226"/>
      <c r="M352" s="226"/>
      <c r="N352" s="226"/>
      <c r="O352" s="226"/>
      <c r="P352" s="226"/>
      <c r="Q352" s="226"/>
      <c r="R352" s="226"/>
      <c r="S352" s="226"/>
      <c r="T352" s="226"/>
      <c r="U352" s="226"/>
      <c r="V352" s="226"/>
      <c r="W352" s="226"/>
      <c r="X352" s="226"/>
      <c r="Y352" s="226"/>
      <c r="Z352" s="211"/>
      <c r="AA352" s="206"/>
    </row>
    <row r="353" spans="1:27" ht="20.100000000000001" customHeight="1" x14ac:dyDescent="0.15">
      <c r="A353" s="183"/>
      <c r="B353" s="183"/>
      <c r="C353" s="196"/>
      <c r="D353" s="201">
        <v>5</v>
      </c>
      <c r="E353" s="432" t="s">
        <v>228</v>
      </c>
      <c r="F353" s="432"/>
      <c r="G353" s="432"/>
      <c r="I353" s="437"/>
      <c r="J353" s="402"/>
      <c r="K353" s="402"/>
      <c r="L353" s="402"/>
      <c r="M353" s="402"/>
      <c r="N353" s="402"/>
      <c r="O353" s="402"/>
      <c r="P353" s="402"/>
      <c r="Q353" s="402"/>
      <c r="R353" s="402"/>
      <c r="S353" s="402"/>
      <c r="T353" s="402"/>
      <c r="U353" s="402"/>
      <c r="V353" s="402"/>
      <c r="W353" s="402"/>
      <c r="X353" s="402"/>
      <c r="Y353" s="402"/>
      <c r="Z353" s="436"/>
      <c r="AA353" s="402"/>
    </row>
    <row r="354" spans="1:27" ht="19.899999999999999" customHeight="1" x14ac:dyDescent="0.15">
      <c r="A354" s="183"/>
      <c r="B354" s="183"/>
      <c r="C354" s="196"/>
      <c r="E354" s="509" t="s">
        <v>257</v>
      </c>
      <c r="F354" s="509"/>
      <c r="G354" s="509"/>
      <c r="H354" s="509"/>
      <c r="I354" s="509"/>
      <c r="J354" s="509"/>
      <c r="K354" s="509"/>
      <c r="L354" s="509"/>
      <c r="M354" s="509"/>
      <c r="N354" s="509"/>
      <c r="O354" s="509"/>
      <c r="P354" s="509"/>
      <c r="Q354" s="509"/>
      <c r="R354" s="248"/>
      <c r="S354" s="248"/>
      <c r="T354" s="248"/>
      <c r="U354" s="248"/>
      <c r="V354" s="248"/>
      <c r="W354" s="248"/>
      <c r="X354" s="248"/>
      <c r="Y354" s="248"/>
      <c r="Z354" s="510"/>
      <c r="AA354" s="206"/>
    </row>
    <row r="355" spans="1:27" ht="30" customHeight="1" x14ac:dyDescent="0.15">
      <c r="A355" s="183"/>
      <c r="B355" s="183"/>
      <c r="C355" s="196"/>
      <c r="D355" s="249"/>
      <c r="E355" s="511" t="s">
        <v>229</v>
      </c>
      <c r="F355" s="496"/>
      <c r="G355" s="496"/>
      <c r="H355" s="496"/>
      <c r="I355" s="512"/>
      <c r="J355" s="512"/>
      <c r="K355" s="513"/>
      <c r="L355" s="514" t="s">
        <v>331</v>
      </c>
      <c r="M355" s="496"/>
      <c r="N355" s="496"/>
      <c r="O355" s="497"/>
      <c r="P355" s="514" t="str">
        <f>"登録年月日　"&amp;日付例_s</f>
        <v>登録年月日　例)2024/4/1</v>
      </c>
      <c r="Q355" s="515"/>
      <c r="Z355" s="249"/>
      <c r="AA355" s="206"/>
    </row>
    <row r="356" spans="1:27" ht="20.100000000000001" customHeight="1" x14ac:dyDescent="0.15">
      <c r="A356" s="183"/>
      <c r="B356" s="183"/>
      <c r="C356" s="196"/>
      <c r="D356" s="249"/>
      <c r="E356" s="181" t="s">
        <v>230</v>
      </c>
      <c r="F356" s="516"/>
      <c r="G356" s="516"/>
      <c r="H356" s="516"/>
      <c r="I356" s="517"/>
      <c r="J356" s="517"/>
      <c r="K356" s="518"/>
      <c r="L356" s="32"/>
      <c r="M356" s="176"/>
      <c r="N356" s="176"/>
      <c r="O356" s="158"/>
      <c r="P356" s="44"/>
      <c r="Q356" s="45"/>
      <c r="Z356" s="249"/>
      <c r="AA356" s="206"/>
    </row>
    <row r="357" spans="1:27" ht="20.100000000000001" customHeight="1" x14ac:dyDescent="0.15">
      <c r="A357" s="183"/>
      <c r="B357" s="183"/>
      <c r="C357" s="196"/>
      <c r="D357" s="249"/>
      <c r="E357" s="519" t="s">
        <v>231</v>
      </c>
      <c r="F357" s="520"/>
      <c r="G357" s="520"/>
      <c r="H357" s="520"/>
      <c r="I357" s="521"/>
      <c r="J357" s="521"/>
      <c r="K357" s="521"/>
      <c r="L357" s="22"/>
      <c r="M357" s="121"/>
      <c r="N357" s="121"/>
      <c r="O357" s="21"/>
      <c r="P357" s="16"/>
      <c r="Q357" s="17"/>
      <c r="Z357" s="249"/>
      <c r="AA357" s="206"/>
    </row>
    <row r="358" spans="1:27" ht="20.100000000000001" customHeight="1" x14ac:dyDescent="0.15">
      <c r="A358" s="183"/>
      <c r="B358" s="183"/>
      <c r="C358" s="196"/>
      <c r="D358" s="249"/>
      <c r="E358" s="519" t="s">
        <v>232</v>
      </c>
      <c r="F358" s="520"/>
      <c r="G358" s="520"/>
      <c r="H358" s="520"/>
      <c r="I358" s="521"/>
      <c r="J358" s="521"/>
      <c r="K358" s="521"/>
      <c r="L358" s="22"/>
      <c r="M358" s="121"/>
      <c r="N358" s="121"/>
      <c r="O358" s="21"/>
      <c r="P358" s="16"/>
      <c r="Q358" s="17"/>
      <c r="Z358" s="249"/>
      <c r="AA358" s="206"/>
    </row>
    <row r="359" spans="1:27" ht="20.100000000000001" customHeight="1" x14ac:dyDescent="0.15">
      <c r="A359" s="183"/>
      <c r="B359" s="183"/>
      <c r="C359" s="196"/>
      <c r="D359" s="249"/>
      <c r="E359" s="522" t="s">
        <v>233</v>
      </c>
      <c r="F359" s="520"/>
      <c r="G359" s="520"/>
      <c r="H359" s="520"/>
      <c r="I359" s="521"/>
      <c r="J359" s="521"/>
      <c r="K359" s="521"/>
      <c r="L359" s="22"/>
      <c r="M359" s="121"/>
      <c r="N359" s="121"/>
      <c r="O359" s="21"/>
      <c r="P359" s="16"/>
      <c r="Q359" s="17"/>
      <c r="Z359" s="249"/>
      <c r="AA359" s="206"/>
    </row>
    <row r="360" spans="1:27" ht="20.100000000000001" customHeight="1" x14ac:dyDescent="0.15">
      <c r="A360" s="183"/>
      <c r="B360" s="183"/>
      <c r="C360" s="196"/>
      <c r="D360" s="249"/>
      <c r="E360" s="523" t="s">
        <v>234</v>
      </c>
      <c r="F360" s="520"/>
      <c r="G360" s="520"/>
      <c r="H360" s="520"/>
      <c r="I360" s="521"/>
      <c r="J360" s="521"/>
      <c r="K360" s="521"/>
      <c r="L360" s="22"/>
      <c r="M360" s="121"/>
      <c r="N360" s="121"/>
      <c r="O360" s="21"/>
      <c r="P360" s="16"/>
      <c r="Q360" s="17"/>
      <c r="Z360" s="249"/>
      <c r="AA360" s="206"/>
    </row>
    <row r="361" spans="1:27" ht="20.100000000000001" customHeight="1" x14ac:dyDescent="0.15">
      <c r="A361" s="183"/>
      <c r="B361" s="183"/>
      <c r="C361" s="196"/>
      <c r="D361" s="249"/>
      <c r="E361" s="524" t="s">
        <v>235</v>
      </c>
      <c r="F361" s="520"/>
      <c r="G361" s="520"/>
      <c r="H361" s="520"/>
      <c r="I361" s="521"/>
      <c r="J361" s="521"/>
      <c r="K361" s="521"/>
      <c r="L361" s="22"/>
      <c r="M361" s="121"/>
      <c r="N361" s="121"/>
      <c r="O361" s="21"/>
      <c r="P361" s="16"/>
      <c r="Q361" s="17"/>
      <c r="Z361" s="249"/>
      <c r="AA361" s="206"/>
    </row>
    <row r="362" spans="1:27" ht="20.100000000000001" customHeight="1" x14ac:dyDescent="0.15">
      <c r="A362" s="183"/>
      <c r="B362" s="183"/>
      <c r="C362" s="196"/>
      <c r="D362" s="249"/>
      <c r="E362" s="525" t="s">
        <v>236</v>
      </c>
      <c r="F362" s="526" t="s">
        <v>237</v>
      </c>
      <c r="G362" s="527"/>
      <c r="H362" s="520"/>
      <c r="I362" s="521"/>
      <c r="J362" s="521"/>
      <c r="K362" s="521"/>
      <c r="L362" s="22"/>
      <c r="M362" s="121"/>
      <c r="N362" s="121"/>
      <c r="O362" s="21"/>
      <c r="P362" s="16"/>
      <c r="Q362" s="17"/>
      <c r="Z362" s="249"/>
      <c r="AA362" s="206"/>
    </row>
    <row r="363" spans="1:27" ht="20.100000000000001" customHeight="1" x14ac:dyDescent="0.15">
      <c r="A363" s="183"/>
      <c r="B363" s="183"/>
      <c r="C363" s="196"/>
      <c r="D363" s="249"/>
      <c r="E363" s="528"/>
      <c r="F363" s="526" t="s">
        <v>238</v>
      </c>
      <c r="G363" s="527"/>
      <c r="H363" s="520"/>
      <c r="I363" s="521"/>
      <c r="J363" s="521"/>
      <c r="K363" s="521"/>
      <c r="L363" s="22"/>
      <c r="M363" s="121"/>
      <c r="N363" s="121"/>
      <c r="O363" s="21"/>
      <c r="P363" s="16"/>
      <c r="Q363" s="17"/>
      <c r="Z363" s="249"/>
      <c r="AA363" s="206"/>
    </row>
    <row r="364" spans="1:27" ht="20.100000000000001" customHeight="1" x14ac:dyDescent="0.15">
      <c r="A364" s="183"/>
      <c r="B364" s="438"/>
      <c r="C364" s="196"/>
      <c r="D364" s="249"/>
      <c r="E364" s="528"/>
      <c r="F364" s="526" t="s">
        <v>239</v>
      </c>
      <c r="G364" s="527"/>
      <c r="H364" s="520"/>
      <c r="I364" s="521"/>
      <c r="J364" s="521"/>
      <c r="K364" s="521"/>
      <c r="L364" s="22"/>
      <c r="M364" s="121"/>
      <c r="N364" s="121"/>
      <c r="O364" s="21"/>
      <c r="P364" s="16"/>
      <c r="Q364" s="17"/>
      <c r="Z364" s="249"/>
      <c r="AA364" s="206"/>
    </row>
    <row r="365" spans="1:27" ht="20.100000000000001" customHeight="1" x14ac:dyDescent="0.15">
      <c r="A365" s="183"/>
      <c r="B365" s="183"/>
      <c r="C365" s="196"/>
      <c r="D365" s="249"/>
      <c r="E365" s="528"/>
      <c r="F365" s="529" t="s">
        <v>240</v>
      </c>
      <c r="G365" s="530"/>
      <c r="H365" s="520"/>
      <c r="I365" s="521"/>
      <c r="J365" s="521"/>
      <c r="K365" s="521"/>
      <c r="L365" s="22"/>
      <c r="M365" s="121"/>
      <c r="N365" s="121"/>
      <c r="O365" s="21"/>
      <c r="P365" s="16"/>
      <c r="Q365" s="17"/>
      <c r="Z365" s="249"/>
      <c r="AA365" s="206"/>
    </row>
    <row r="366" spans="1:27" ht="20.100000000000001" customHeight="1" x14ac:dyDescent="0.15">
      <c r="A366" s="183"/>
      <c r="B366" s="183"/>
      <c r="C366" s="196"/>
      <c r="D366" s="249"/>
      <c r="E366" s="528"/>
      <c r="F366" s="529" t="s">
        <v>241</v>
      </c>
      <c r="G366" s="530"/>
      <c r="H366" s="520"/>
      <c r="I366" s="521"/>
      <c r="J366" s="521"/>
      <c r="K366" s="521"/>
      <c r="L366" s="22"/>
      <c r="M366" s="121"/>
      <c r="N366" s="121"/>
      <c r="O366" s="21"/>
      <c r="P366" s="16"/>
      <c r="Q366" s="17"/>
      <c r="Z366" s="249"/>
      <c r="AA366" s="206"/>
    </row>
    <row r="367" spans="1:27" ht="20.100000000000001" customHeight="1" x14ac:dyDescent="0.15">
      <c r="A367" s="183"/>
      <c r="B367" s="183"/>
      <c r="C367" s="196"/>
      <c r="D367" s="249"/>
      <c r="E367" s="528"/>
      <c r="F367" s="526" t="s">
        <v>242</v>
      </c>
      <c r="G367" s="527"/>
      <c r="H367" s="520"/>
      <c r="I367" s="521"/>
      <c r="J367" s="521"/>
      <c r="K367" s="521"/>
      <c r="L367" s="22"/>
      <c r="M367" s="121"/>
      <c r="N367" s="121"/>
      <c r="O367" s="21"/>
      <c r="P367" s="16"/>
      <c r="Q367" s="17"/>
      <c r="Z367" s="249"/>
      <c r="AA367" s="206"/>
    </row>
    <row r="368" spans="1:27" ht="20.100000000000001" customHeight="1" x14ac:dyDescent="0.15">
      <c r="A368" s="183"/>
      <c r="B368" s="438"/>
      <c r="C368" s="196"/>
      <c r="D368" s="249"/>
      <c r="E368" s="528"/>
      <c r="F368" s="526" t="s">
        <v>243</v>
      </c>
      <c r="G368" s="527"/>
      <c r="H368" s="520"/>
      <c r="I368" s="521"/>
      <c r="J368" s="521"/>
      <c r="K368" s="521"/>
      <c r="L368" s="22"/>
      <c r="M368" s="121"/>
      <c r="N368" s="121"/>
      <c r="O368" s="21"/>
      <c r="P368" s="16"/>
      <c r="Q368" s="17"/>
      <c r="Z368" s="249"/>
      <c r="AA368" s="206"/>
    </row>
    <row r="369" spans="1:27" ht="20.100000000000001" customHeight="1" x14ac:dyDescent="0.15">
      <c r="A369" s="183"/>
      <c r="B369" s="183"/>
      <c r="C369" s="196"/>
      <c r="D369" s="249"/>
      <c r="E369" s="528"/>
      <c r="F369" s="529" t="s">
        <v>244</v>
      </c>
      <c r="G369" s="530"/>
      <c r="H369" s="520"/>
      <c r="I369" s="521"/>
      <c r="J369" s="521"/>
      <c r="K369" s="521"/>
      <c r="L369" s="22"/>
      <c r="M369" s="121"/>
      <c r="N369" s="121"/>
      <c r="O369" s="21"/>
      <c r="P369" s="16"/>
      <c r="Q369" s="17"/>
      <c r="Z369" s="249"/>
      <c r="AA369" s="206"/>
    </row>
    <row r="370" spans="1:27" ht="20.100000000000001" customHeight="1" x14ac:dyDescent="0.15">
      <c r="A370" s="183"/>
      <c r="B370" s="183"/>
      <c r="C370" s="196"/>
      <c r="D370" s="249"/>
      <c r="E370" s="528"/>
      <c r="F370" s="529" t="s">
        <v>245</v>
      </c>
      <c r="G370" s="530"/>
      <c r="H370" s="520"/>
      <c r="I370" s="521"/>
      <c r="J370" s="521"/>
      <c r="K370" s="521"/>
      <c r="L370" s="22"/>
      <c r="M370" s="121"/>
      <c r="N370" s="121"/>
      <c r="O370" s="21"/>
      <c r="P370" s="16"/>
      <c r="Q370" s="17"/>
      <c r="Z370" s="249"/>
      <c r="AA370" s="206"/>
    </row>
    <row r="371" spans="1:27" ht="20.100000000000001" customHeight="1" x14ac:dyDescent="0.15">
      <c r="A371" s="183"/>
      <c r="B371" s="183"/>
      <c r="C371" s="196"/>
      <c r="D371" s="249"/>
      <c r="E371" s="528"/>
      <c r="F371" s="529" t="s">
        <v>246</v>
      </c>
      <c r="G371" s="530"/>
      <c r="H371" s="520"/>
      <c r="I371" s="521"/>
      <c r="J371" s="521"/>
      <c r="K371" s="521"/>
      <c r="L371" s="22"/>
      <c r="M371" s="121"/>
      <c r="N371" s="121"/>
      <c r="O371" s="21"/>
      <c r="P371" s="16"/>
      <c r="Q371" s="17"/>
      <c r="Z371" s="249"/>
      <c r="AA371" s="206"/>
    </row>
    <row r="372" spans="1:27" ht="20.100000000000001" customHeight="1" x14ac:dyDescent="0.15">
      <c r="A372" s="183"/>
      <c r="B372" s="183"/>
      <c r="C372" s="196"/>
      <c r="D372" s="249"/>
      <c r="E372" s="528"/>
      <c r="F372" s="529" t="s">
        <v>247</v>
      </c>
      <c r="G372" s="530"/>
      <c r="H372" s="520"/>
      <c r="I372" s="521"/>
      <c r="J372" s="521"/>
      <c r="K372" s="521"/>
      <c r="L372" s="22"/>
      <c r="M372" s="121"/>
      <c r="N372" s="121"/>
      <c r="O372" s="21"/>
      <c r="P372" s="16"/>
      <c r="Q372" s="17"/>
      <c r="Z372" s="249"/>
      <c r="AA372" s="206"/>
    </row>
    <row r="373" spans="1:27" ht="20.100000000000001" customHeight="1" x14ac:dyDescent="0.15">
      <c r="A373" s="183"/>
      <c r="B373" s="183"/>
      <c r="C373" s="196"/>
      <c r="D373" s="249"/>
      <c r="E373" s="528"/>
      <c r="F373" s="529" t="s">
        <v>248</v>
      </c>
      <c r="G373" s="530"/>
      <c r="H373" s="520"/>
      <c r="I373" s="521"/>
      <c r="J373" s="521"/>
      <c r="K373" s="521"/>
      <c r="L373" s="22"/>
      <c r="M373" s="121"/>
      <c r="N373" s="121"/>
      <c r="O373" s="21"/>
      <c r="P373" s="16"/>
      <c r="Q373" s="17"/>
      <c r="Z373" s="249"/>
      <c r="AA373" s="206"/>
    </row>
    <row r="374" spans="1:27" ht="20.100000000000001" customHeight="1" x14ac:dyDescent="0.15">
      <c r="A374" s="183"/>
      <c r="B374" s="183"/>
      <c r="C374" s="196"/>
      <c r="D374" s="249"/>
      <c r="E374" s="528"/>
      <c r="F374" s="529" t="s">
        <v>249</v>
      </c>
      <c r="G374" s="530"/>
      <c r="H374" s="520"/>
      <c r="I374" s="521"/>
      <c r="J374" s="521"/>
      <c r="K374" s="521"/>
      <c r="L374" s="22"/>
      <c r="M374" s="121"/>
      <c r="N374" s="121"/>
      <c r="O374" s="21"/>
      <c r="P374" s="16"/>
      <c r="Q374" s="17"/>
      <c r="Z374" s="249"/>
      <c r="AA374" s="206"/>
    </row>
    <row r="375" spans="1:27" ht="20.100000000000001" customHeight="1" x14ac:dyDescent="0.15">
      <c r="A375" s="183"/>
      <c r="B375" s="183"/>
      <c r="C375" s="196"/>
      <c r="D375" s="249"/>
      <c r="E375" s="528"/>
      <c r="F375" s="531" t="s">
        <v>250</v>
      </c>
      <c r="G375" s="532"/>
      <c r="H375" s="520"/>
      <c r="I375" s="521"/>
      <c r="J375" s="521"/>
      <c r="K375" s="521"/>
      <c r="L375" s="22"/>
      <c r="M375" s="121"/>
      <c r="N375" s="121"/>
      <c r="O375" s="21"/>
      <c r="P375" s="16"/>
      <c r="Q375" s="17"/>
      <c r="Z375" s="249"/>
      <c r="AA375" s="206"/>
    </row>
    <row r="376" spans="1:27" ht="20.100000000000001" customHeight="1" x14ac:dyDescent="0.15">
      <c r="A376" s="183"/>
      <c r="B376" s="438"/>
      <c r="C376" s="196"/>
      <c r="D376" s="249"/>
      <c r="E376" s="528"/>
      <c r="F376" s="526" t="s">
        <v>251</v>
      </c>
      <c r="G376" s="527"/>
      <c r="H376" s="520"/>
      <c r="I376" s="521"/>
      <c r="J376" s="521"/>
      <c r="K376" s="521"/>
      <c r="L376" s="22"/>
      <c r="M376" s="121"/>
      <c r="N376" s="121"/>
      <c r="O376" s="21"/>
      <c r="P376" s="16"/>
      <c r="Q376" s="17"/>
      <c r="Z376" s="249"/>
      <c r="AA376" s="206"/>
    </row>
    <row r="377" spans="1:27" ht="20.100000000000001" customHeight="1" x14ac:dyDescent="0.15">
      <c r="A377" s="183"/>
      <c r="B377" s="183"/>
      <c r="C377" s="196"/>
      <c r="D377" s="249"/>
      <c r="E377" s="528"/>
      <c r="F377" s="529" t="s">
        <v>252</v>
      </c>
      <c r="G377" s="530"/>
      <c r="H377" s="520"/>
      <c r="I377" s="521"/>
      <c r="J377" s="521"/>
      <c r="K377" s="521"/>
      <c r="L377" s="22"/>
      <c r="M377" s="121"/>
      <c r="N377" s="121"/>
      <c r="O377" s="21"/>
      <c r="P377" s="16"/>
      <c r="Q377" s="17"/>
      <c r="Z377" s="249"/>
      <c r="AA377" s="206"/>
    </row>
    <row r="378" spans="1:27" ht="20.100000000000001" customHeight="1" x14ac:dyDescent="0.15">
      <c r="A378" s="183"/>
      <c r="B378" s="183"/>
      <c r="C378" s="196"/>
      <c r="D378" s="249"/>
      <c r="E378" s="528"/>
      <c r="F378" s="529" t="s">
        <v>50</v>
      </c>
      <c r="G378" s="530"/>
      <c r="H378" s="520"/>
      <c r="I378" s="521"/>
      <c r="J378" s="521"/>
      <c r="K378" s="521"/>
      <c r="L378" s="22"/>
      <c r="M378" s="121"/>
      <c r="N378" s="121"/>
      <c r="O378" s="21"/>
      <c r="P378" s="16"/>
      <c r="Q378" s="17"/>
      <c r="Z378" s="249"/>
      <c r="AA378" s="206"/>
    </row>
    <row r="379" spans="1:27" ht="20.100000000000001" customHeight="1" x14ac:dyDescent="0.15">
      <c r="A379" s="183"/>
      <c r="B379" s="183"/>
      <c r="C379" s="196"/>
      <c r="D379" s="249"/>
      <c r="E379" s="528"/>
      <c r="F379" s="529" t="s">
        <v>253</v>
      </c>
      <c r="G379" s="530"/>
      <c r="H379" s="520"/>
      <c r="I379" s="521"/>
      <c r="J379" s="521"/>
      <c r="K379" s="521"/>
      <c r="L379" s="22"/>
      <c r="M379" s="121"/>
      <c r="N379" s="121"/>
      <c r="O379" s="21"/>
      <c r="P379" s="16"/>
      <c r="Q379" s="17"/>
      <c r="Z379" s="249"/>
      <c r="AA379" s="206"/>
    </row>
    <row r="380" spans="1:27" ht="20.100000000000001" customHeight="1" x14ac:dyDescent="0.15">
      <c r="A380" s="183"/>
      <c r="B380" s="183"/>
      <c r="C380" s="196"/>
      <c r="D380" s="249"/>
      <c r="E380" s="528"/>
      <c r="F380" s="529" t="s">
        <v>254</v>
      </c>
      <c r="G380" s="530"/>
      <c r="H380" s="520"/>
      <c r="I380" s="521"/>
      <c r="J380" s="521"/>
      <c r="K380" s="521"/>
      <c r="L380" s="22"/>
      <c r="M380" s="121"/>
      <c r="N380" s="121"/>
      <c r="O380" s="21"/>
      <c r="P380" s="16"/>
      <c r="Q380" s="17"/>
      <c r="Z380" s="249"/>
      <c r="AA380" s="206"/>
    </row>
    <row r="381" spans="1:27" ht="20.100000000000001" customHeight="1" x14ac:dyDescent="0.15">
      <c r="A381" s="183"/>
      <c r="B381" s="183"/>
      <c r="C381" s="196"/>
      <c r="D381" s="249"/>
      <c r="E381" s="528"/>
      <c r="F381" s="529" t="s">
        <v>255</v>
      </c>
      <c r="G381" s="530"/>
      <c r="H381" s="520"/>
      <c r="I381" s="521"/>
      <c r="J381" s="521"/>
      <c r="K381" s="521"/>
      <c r="L381" s="22"/>
      <c r="M381" s="121"/>
      <c r="N381" s="121"/>
      <c r="O381" s="21"/>
      <c r="P381" s="16"/>
      <c r="Q381" s="17"/>
      <c r="Z381" s="249"/>
      <c r="AA381" s="206"/>
    </row>
    <row r="382" spans="1:27" ht="20.100000000000001" customHeight="1" x14ac:dyDescent="0.15">
      <c r="A382" s="183"/>
      <c r="B382" s="183"/>
      <c r="C382" s="196"/>
      <c r="D382" s="249"/>
      <c r="E382" s="533"/>
      <c r="F382" s="534" t="s">
        <v>256</v>
      </c>
      <c r="G382" s="535"/>
      <c r="H382" s="535"/>
      <c r="I382" s="536"/>
      <c r="J382" s="255"/>
      <c r="K382" s="492"/>
      <c r="L382" s="26"/>
      <c r="M382" s="124"/>
      <c r="N382" s="124"/>
      <c r="O382" s="29"/>
      <c r="P382" s="18"/>
      <c r="Q382" s="19"/>
      <c r="Z382" s="249"/>
      <c r="AA382" s="206"/>
    </row>
    <row r="383" spans="1:27" ht="20.100000000000001" customHeight="1" x14ac:dyDescent="0.15">
      <c r="A383" s="183"/>
      <c r="B383" s="183"/>
      <c r="C383" s="196"/>
      <c r="D383" s="537"/>
      <c r="E383" s="226"/>
      <c r="F383" s="226"/>
      <c r="G383" s="226"/>
      <c r="H383" s="226"/>
      <c r="I383" s="226"/>
      <c r="J383" s="226"/>
      <c r="K383" s="226"/>
      <c r="L383" s="226"/>
      <c r="M383" s="226"/>
      <c r="S383" s="226"/>
      <c r="T383" s="226"/>
      <c r="U383" s="226"/>
      <c r="V383" s="226"/>
      <c r="W383" s="226"/>
      <c r="X383" s="226"/>
      <c r="Y383" s="226"/>
      <c r="Z383" s="211"/>
      <c r="AA383" s="206"/>
    </row>
    <row r="384" spans="1:27" ht="15.75" customHeight="1" x14ac:dyDescent="0.15">
      <c r="B384" s="249"/>
      <c r="C384" s="254"/>
      <c r="D384" s="255"/>
      <c r="E384" s="255"/>
      <c r="F384" s="255"/>
      <c r="G384" s="255"/>
      <c r="H384" s="255"/>
      <c r="I384" s="255"/>
      <c r="J384" s="255"/>
      <c r="K384" s="255"/>
      <c r="L384" s="255"/>
      <c r="M384" s="255"/>
      <c r="N384" s="255"/>
      <c r="O384" s="255"/>
      <c r="P384" s="255"/>
      <c r="Q384" s="255"/>
      <c r="R384" s="255"/>
      <c r="S384" s="255"/>
      <c r="T384" s="255"/>
      <c r="U384" s="255"/>
      <c r="V384" s="255"/>
      <c r="W384" s="255"/>
      <c r="X384" s="255"/>
      <c r="Y384" s="255"/>
      <c r="Z384" s="538"/>
    </row>
    <row r="385" spans="1:26" ht="19.899999999999999" customHeight="1" x14ac:dyDescent="0.15"/>
    <row r="386" spans="1:26" ht="19.899999999999999" customHeight="1" x14ac:dyDescent="0.15"/>
    <row r="387" spans="1:26" ht="20.100000000000001" customHeight="1" x14ac:dyDescent="0.15">
      <c r="A387" s="258"/>
      <c r="B387" s="183"/>
      <c r="C387" s="193" t="s">
        <v>141</v>
      </c>
      <c r="D387" s="194"/>
      <c r="E387" s="539"/>
      <c r="F387" s="194"/>
      <c r="G387" s="194"/>
      <c r="H387" s="195"/>
      <c r="I387" s="227"/>
      <c r="M387" s="227"/>
      <c r="R387" s="227"/>
      <c r="T387" s="227"/>
      <c r="U387" s="540"/>
      <c r="Y387" s="255"/>
      <c r="Z387" s="255"/>
    </row>
    <row r="388" spans="1:26" ht="20.100000000000001" customHeight="1" x14ac:dyDescent="0.15">
      <c r="A388" s="258"/>
      <c r="B388" s="183"/>
      <c r="C388" s="196"/>
      <c r="D388" s="197"/>
      <c r="E388" s="541"/>
      <c r="F388" s="197"/>
      <c r="G388" s="197"/>
      <c r="H388" s="197"/>
      <c r="I388" s="241"/>
      <c r="J388" s="198"/>
      <c r="K388" s="198"/>
      <c r="L388" s="198"/>
      <c r="M388" s="241"/>
      <c r="N388" s="198"/>
      <c r="O388" s="198"/>
      <c r="P388" s="198"/>
      <c r="Q388" s="198"/>
      <c r="R388" s="241"/>
      <c r="S388" s="198"/>
      <c r="T388" s="241"/>
      <c r="U388" s="542"/>
      <c r="V388" s="198"/>
      <c r="W388" s="198"/>
      <c r="X388" s="198"/>
      <c r="Z388" s="543"/>
    </row>
    <row r="389" spans="1:26" ht="45" customHeight="1" x14ac:dyDescent="0.15">
      <c r="A389" s="258"/>
      <c r="B389" s="183"/>
      <c r="C389" s="544"/>
      <c r="D389" s="243" t="s">
        <v>158</v>
      </c>
      <c r="E389" s="545"/>
      <c r="F389" s="545"/>
      <c r="G389" s="545"/>
      <c r="H389" s="545"/>
      <c r="I389" s="545"/>
      <c r="J389" s="545"/>
      <c r="K389" s="545"/>
      <c r="L389" s="545"/>
      <c r="M389" s="545"/>
      <c r="N389" s="545"/>
      <c r="O389" s="545"/>
      <c r="P389" s="545"/>
      <c r="Q389" s="545"/>
      <c r="R389" s="545"/>
      <c r="S389" s="545"/>
      <c r="T389" s="545"/>
      <c r="U389" s="545"/>
      <c r="V389" s="545"/>
      <c r="W389" s="545"/>
      <c r="X389" s="545"/>
      <c r="Y389" s="545"/>
      <c r="Z389" s="249"/>
    </row>
    <row r="390" spans="1:26" ht="39.950000000000003" customHeight="1" x14ac:dyDescent="0.15">
      <c r="A390" s="258"/>
      <c r="B390" s="183"/>
      <c r="C390" s="196"/>
      <c r="D390" s="546"/>
      <c r="E390" s="547" t="s">
        <v>148</v>
      </c>
      <c r="F390" s="547"/>
      <c r="G390" s="547"/>
      <c r="H390" s="547"/>
      <c r="I390" s="548" t="s">
        <v>149</v>
      </c>
      <c r="J390" s="548"/>
      <c r="K390" s="548"/>
      <c r="L390" s="548"/>
      <c r="M390" s="549"/>
      <c r="N390" s="550" t="s">
        <v>150</v>
      </c>
      <c r="O390" s="551" t="s">
        <v>151</v>
      </c>
      <c r="P390" s="551"/>
      <c r="Q390" s="551"/>
      <c r="R390" s="551"/>
      <c r="S390" s="552" t="s">
        <v>152</v>
      </c>
      <c r="T390" s="552"/>
      <c r="U390" s="553" t="str">
        <f>"完成年月日"&amp;日付例_s</f>
        <v>完成年月日例)2024/4/1</v>
      </c>
      <c r="V390" s="553"/>
      <c r="W390" s="553"/>
      <c r="X390" s="553"/>
      <c r="Y390" s="554"/>
      <c r="Z390" s="249"/>
    </row>
    <row r="391" spans="1:26" ht="39.950000000000003" customHeight="1" x14ac:dyDescent="0.15">
      <c r="A391" s="258"/>
      <c r="B391" s="183"/>
      <c r="C391" s="196"/>
      <c r="D391" s="555">
        <v>1</v>
      </c>
      <c r="E391" s="57"/>
      <c r="F391" s="58"/>
      <c r="G391" s="58"/>
      <c r="H391" s="59"/>
      <c r="I391" s="57"/>
      <c r="J391" s="58"/>
      <c r="K391" s="58"/>
      <c r="L391" s="58"/>
      <c r="M391" s="59"/>
      <c r="N391" s="12"/>
      <c r="O391" s="57"/>
      <c r="P391" s="58"/>
      <c r="Q391" s="58"/>
      <c r="R391" s="59"/>
      <c r="S391" s="41"/>
      <c r="T391" s="60"/>
      <c r="U391" s="72"/>
      <c r="V391" s="73"/>
      <c r="W391" s="73"/>
      <c r="X391" s="73"/>
      <c r="Y391" s="74"/>
      <c r="Z391" s="249"/>
    </row>
    <row r="392" spans="1:26" ht="39.950000000000003" customHeight="1" x14ac:dyDescent="0.15">
      <c r="A392" s="258"/>
      <c r="B392" s="183"/>
      <c r="C392" s="196"/>
      <c r="D392" s="556">
        <f>D391+1</f>
        <v>2</v>
      </c>
      <c r="E392" s="61"/>
      <c r="F392" s="62"/>
      <c r="G392" s="62"/>
      <c r="H392" s="63"/>
      <c r="I392" s="61"/>
      <c r="J392" s="62"/>
      <c r="K392" s="62"/>
      <c r="L392" s="62"/>
      <c r="M392" s="63"/>
      <c r="N392" s="11"/>
      <c r="O392" s="61"/>
      <c r="P392" s="62"/>
      <c r="Q392" s="62"/>
      <c r="R392" s="63"/>
      <c r="S392" s="35"/>
      <c r="T392" s="64"/>
      <c r="U392" s="20"/>
      <c r="V392" s="68"/>
      <c r="W392" s="68"/>
      <c r="X392" s="68"/>
      <c r="Y392" s="69"/>
      <c r="Z392" s="249"/>
    </row>
    <row r="393" spans="1:26" ht="39.950000000000003" customHeight="1" x14ac:dyDescent="0.15">
      <c r="A393" s="258"/>
      <c r="B393" s="183"/>
      <c r="C393" s="196"/>
      <c r="D393" s="556">
        <f t="shared" ref="D393:D399" si="0">D392+1</f>
        <v>3</v>
      </c>
      <c r="E393" s="61"/>
      <c r="F393" s="62"/>
      <c r="G393" s="62"/>
      <c r="H393" s="63"/>
      <c r="I393" s="61"/>
      <c r="J393" s="62"/>
      <c r="K393" s="62"/>
      <c r="L393" s="62"/>
      <c r="M393" s="63"/>
      <c r="N393" s="11"/>
      <c r="O393" s="61"/>
      <c r="P393" s="62"/>
      <c r="Q393" s="62"/>
      <c r="R393" s="63"/>
      <c r="S393" s="35"/>
      <c r="T393" s="64"/>
      <c r="U393" s="20"/>
      <c r="V393" s="68"/>
      <c r="W393" s="68"/>
      <c r="X393" s="68"/>
      <c r="Y393" s="69"/>
      <c r="Z393" s="249"/>
    </row>
    <row r="394" spans="1:26" ht="39.950000000000003" customHeight="1" x14ac:dyDescent="0.15">
      <c r="A394" s="258"/>
      <c r="B394" s="183"/>
      <c r="C394" s="196"/>
      <c r="D394" s="556">
        <f t="shared" si="0"/>
        <v>4</v>
      </c>
      <c r="E394" s="61"/>
      <c r="F394" s="62"/>
      <c r="G394" s="62"/>
      <c r="H394" s="63"/>
      <c r="I394" s="61"/>
      <c r="J394" s="62"/>
      <c r="K394" s="62"/>
      <c r="L394" s="62"/>
      <c r="M394" s="63"/>
      <c r="N394" s="11"/>
      <c r="O394" s="61"/>
      <c r="P394" s="62"/>
      <c r="Q394" s="62"/>
      <c r="R394" s="63"/>
      <c r="S394" s="35"/>
      <c r="T394" s="64"/>
      <c r="U394" s="20"/>
      <c r="V394" s="68"/>
      <c r="W394" s="68"/>
      <c r="X394" s="68"/>
      <c r="Y394" s="69"/>
      <c r="Z394" s="249"/>
    </row>
    <row r="395" spans="1:26" ht="39.950000000000003" customHeight="1" x14ac:dyDescent="0.15">
      <c r="A395" s="258"/>
      <c r="B395" s="183"/>
      <c r="C395" s="196"/>
      <c r="D395" s="556">
        <f t="shared" si="0"/>
        <v>5</v>
      </c>
      <c r="E395" s="61"/>
      <c r="F395" s="62"/>
      <c r="G395" s="62"/>
      <c r="H395" s="63"/>
      <c r="I395" s="61"/>
      <c r="J395" s="62"/>
      <c r="K395" s="62"/>
      <c r="L395" s="62"/>
      <c r="M395" s="63"/>
      <c r="N395" s="11"/>
      <c r="O395" s="61"/>
      <c r="P395" s="62"/>
      <c r="Q395" s="62"/>
      <c r="R395" s="63"/>
      <c r="S395" s="35"/>
      <c r="T395" s="64"/>
      <c r="U395" s="20"/>
      <c r="V395" s="68"/>
      <c r="W395" s="68"/>
      <c r="X395" s="68"/>
      <c r="Y395" s="69"/>
      <c r="Z395" s="249"/>
    </row>
    <row r="396" spans="1:26" ht="39.950000000000003" customHeight="1" x14ac:dyDescent="0.15">
      <c r="A396" s="258"/>
      <c r="B396" s="183"/>
      <c r="C396" s="196"/>
      <c r="D396" s="556">
        <f t="shared" si="0"/>
        <v>6</v>
      </c>
      <c r="E396" s="61"/>
      <c r="F396" s="62"/>
      <c r="G396" s="62"/>
      <c r="H396" s="63"/>
      <c r="I396" s="61"/>
      <c r="J396" s="62"/>
      <c r="K396" s="62"/>
      <c r="L396" s="62"/>
      <c r="M396" s="63"/>
      <c r="N396" s="11"/>
      <c r="O396" s="61"/>
      <c r="P396" s="62"/>
      <c r="Q396" s="62"/>
      <c r="R396" s="63"/>
      <c r="S396" s="35"/>
      <c r="T396" s="64"/>
      <c r="U396" s="20"/>
      <c r="V396" s="68"/>
      <c r="W396" s="68"/>
      <c r="X396" s="68"/>
      <c r="Y396" s="69"/>
      <c r="Z396" s="249"/>
    </row>
    <row r="397" spans="1:26" ht="39.950000000000003" customHeight="1" x14ac:dyDescent="0.15">
      <c r="A397" s="258"/>
      <c r="B397" s="183"/>
      <c r="C397" s="196"/>
      <c r="D397" s="556">
        <f t="shared" si="0"/>
        <v>7</v>
      </c>
      <c r="E397" s="61"/>
      <c r="F397" s="62"/>
      <c r="G397" s="62"/>
      <c r="H397" s="63"/>
      <c r="I397" s="61"/>
      <c r="J397" s="62"/>
      <c r="K397" s="62"/>
      <c r="L397" s="62"/>
      <c r="M397" s="63"/>
      <c r="N397" s="11"/>
      <c r="O397" s="61"/>
      <c r="P397" s="62"/>
      <c r="Q397" s="62"/>
      <c r="R397" s="63"/>
      <c r="S397" s="35"/>
      <c r="T397" s="64"/>
      <c r="U397" s="20"/>
      <c r="V397" s="68"/>
      <c r="W397" s="68"/>
      <c r="X397" s="68"/>
      <c r="Y397" s="69"/>
      <c r="Z397" s="249"/>
    </row>
    <row r="398" spans="1:26" ht="39.950000000000003" customHeight="1" x14ac:dyDescent="0.15">
      <c r="A398" s="258"/>
      <c r="B398" s="183"/>
      <c r="C398" s="196"/>
      <c r="D398" s="556">
        <f t="shared" si="0"/>
        <v>8</v>
      </c>
      <c r="E398" s="61"/>
      <c r="F398" s="62"/>
      <c r="G398" s="62"/>
      <c r="H398" s="63"/>
      <c r="I398" s="61"/>
      <c r="J398" s="62"/>
      <c r="K398" s="62"/>
      <c r="L398" s="62"/>
      <c r="M398" s="63"/>
      <c r="N398" s="11"/>
      <c r="O398" s="61"/>
      <c r="P398" s="62"/>
      <c r="Q398" s="62"/>
      <c r="R398" s="63"/>
      <c r="S398" s="35"/>
      <c r="T398" s="64"/>
      <c r="U398" s="20"/>
      <c r="V398" s="68"/>
      <c r="W398" s="68"/>
      <c r="X398" s="68"/>
      <c r="Y398" s="69"/>
      <c r="Z398" s="249"/>
    </row>
    <row r="399" spans="1:26" ht="39.950000000000003" customHeight="1" x14ac:dyDescent="0.15">
      <c r="A399" s="258"/>
      <c r="B399" s="183"/>
      <c r="C399" s="196"/>
      <c r="D399" s="556">
        <f t="shared" si="0"/>
        <v>9</v>
      </c>
      <c r="E399" s="61"/>
      <c r="F399" s="62"/>
      <c r="G399" s="62"/>
      <c r="H399" s="63"/>
      <c r="I399" s="61"/>
      <c r="J399" s="62"/>
      <c r="K399" s="62"/>
      <c r="L399" s="62"/>
      <c r="M399" s="63"/>
      <c r="N399" s="11"/>
      <c r="O399" s="61"/>
      <c r="P399" s="62"/>
      <c r="Q399" s="62"/>
      <c r="R399" s="63"/>
      <c r="S399" s="35"/>
      <c r="T399" s="64"/>
      <c r="U399" s="20"/>
      <c r="V399" s="68"/>
      <c r="W399" s="68"/>
      <c r="X399" s="68"/>
      <c r="Y399" s="69"/>
      <c r="Z399" s="249"/>
    </row>
    <row r="400" spans="1:26" ht="39.950000000000003" customHeight="1" x14ac:dyDescent="0.15">
      <c r="A400" s="258"/>
      <c r="B400" s="183"/>
      <c r="C400" s="196"/>
      <c r="D400" s="557">
        <v>10</v>
      </c>
      <c r="E400" s="54"/>
      <c r="F400" s="55"/>
      <c r="G400" s="55"/>
      <c r="H400" s="56"/>
      <c r="I400" s="54"/>
      <c r="J400" s="55"/>
      <c r="K400" s="55"/>
      <c r="L400" s="55"/>
      <c r="M400" s="56"/>
      <c r="N400" s="13"/>
      <c r="O400" s="54"/>
      <c r="P400" s="55"/>
      <c r="Q400" s="55"/>
      <c r="R400" s="56"/>
      <c r="S400" s="38"/>
      <c r="T400" s="70"/>
      <c r="U400" s="28"/>
      <c r="V400" s="66"/>
      <c r="W400" s="66"/>
      <c r="X400" s="66"/>
      <c r="Y400" s="67"/>
      <c r="Z400" s="249"/>
    </row>
    <row r="401" spans="1:27" ht="20.100000000000001" customHeight="1" x14ac:dyDescent="0.15">
      <c r="A401" s="258"/>
      <c r="B401" s="183"/>
      <c r="C401" s="200"/>
      <c r="D401" s="201"/>
      <c r="E401" s="206"/>
      <c r="F401" s="206"/>
      <c r="G401" s="206"/>
      <c r="H401" s="206"/>
      <c r="I401" s="558"/>
      <c r="J401" s="226"/>
      <c r="K401" s="226"/>
      <c r="L401" s="226"/>
      <c r="M401" s="226"/>
      <c r="N401" s="226"/>
      <c r="O401" s="226"/>
      <c r="P401" s="226"/>
      <c r="Q401" s="226"/>
      <c r="R401" s="226"/>
      <c r="S401" s="226"/>
      <c r="T401" s="226"/>
      <c r="U401" s="226"/>
      <c r="V401" s="206"/>
      <c r="W401" s="206"/>
      <c r="X401" s="206"/>
      <c r="Z401" s="249"/>
    </row>
    <row r="402" spans="1:27" ht="20.100000000000001" customHeight="1" x14ac:dyDescent="0.15">
      <c r="A402" s="258"/>
      <c r="B402" s="183"/>
      <c r="C402" s="220"/>
      <c r="D402" s="221"/>
      <c r="E402" s="221"/>
      <c r="F402" s="221"/>
      <c r="G402" s="221"/>
      <c r="H402" s="221"/>
      <c r="I402" s="221"/>
      <c r="J402" s="222"/>
      <c r="K402" s="222"/>
      <c r="L402" s="222"/>
      <c r="M402" s="222"/>
      <c r="N402" s="222"/>
      <c r="O402" s="222"/>
      <c r="P402" s="222"/>
      <c r="Q402" s="222"/>
      <c r="R402" s="222"/>
      <c r="S402" s="222"/>
      <c r="T402" s="222"/>
      <c r="U402" s="222"/>
      <c r="V402" s="221"/>
      <c r="W402" s="221"/>
      <c r="X402" s="221"/>
      <c r="Y402" s="255"/>
      <c r="Z402" s="538"/>
    </row>
    <row r="403" spans="1:27" ht="15.75" customHeight="1" x14ac:dyDescent="0.15">
      <c r="A403" s="258"/>
      <c r="B403" s="183"/>
      <c r="C403" s="206"/>
      <c r="D403" s="206"/>
      <c r="E403" s="206"/>
      <c r="F403" s="206"/>
      <c r="G403" s="206"/>
      <c r="H403" s="206"/>
      <c r="I403" s="206"/>
      <c r="J403" s="226"/>
      <c r="K403" s="226"/>
      <c r="L403" s="226"/>
      <c r="M403" s="226"/>
      <c r="N403" s="206"/>
      <c r="O403" s="206"/>
      <c r="P403" s="206"/>
      <c r="Q403" s="206"/>
      <c r="R403" s="206"/>
      <c r="S403" s="206"/>
      <c r="T403" s="206"/>
      <c r="U403" s="206"/>
      <c r="V403" s="206"/>
      <c r="W403" s="206"/>
      <c r="X403" s="206"/>
      <c r="Y403" s="206"/>
      <c r="Z403" s="206"/>
      <c r="AA403" s="206"/>
    </row>
  </sheetData>
  <sheetProtection algorithmName="SHA-512" hashValue="pELj8p+luqRDKrHuiBs5CD+fZEGewa56e7g7eGAjRr4mwlv0qBJ3ijvvPq5364d63KYgCVp8nDO+x9+dy0L9Ww==" saltValue="Z0Nta9g69fCTnVgqa8+EVQ==" spinCount="100000" sheet="1" objects="1" scenarios="1"/>
  <dataConsolidate/>
  <mergeCells count="677">
    <mergeCell ref="L366:O366"/>
    <mergeCell ref="L367:O367"/>
    <mergeCell ref="L368:O368"/>
    <mergeCell ref="L369:O369"/>
    <mergeCell ref="L370:O370"/>
    <mergeCell ref="L371:O371"/>
    <mergeCell ref="J177:Y177"/>
    <mergeCell ref="L357:O357"/>
    <mergeCell ref="L358:O358"/>
    <mergeCell ref="L359:O359"/>
    <mergeCell ref="L360:O360"/>
    <mergeCell ref="L361:O361"/>
    <mergeCell ref="L362:O362"/>
    <mergeCell ref="L363:O363"/>
    <mergeCell ref="L364:O364"/>
    <mergeCell ref="L365:O365"/>
    <mergeCell ref="H339:K339"/>
    <mergeCell ref="L339:M339"/>
    <mergeCell ref="P339:Q339"/>
    <mergeCell ref="R339:S339"/>
    <mergeCell ref="T339:Y339"/>
    <mergeCell ref="E340:Y340"/>
    <mergeCell ref="F342:V342"/>
    <mergeCell ref="W342:Y342"/>
    <mergeCell ref="E355:H355"/>
    <mergeCell ref="E362:E382"/>
    <mergeCell ref="E346:E348"/>
    <mergeCell ref="F346:V346"/>
    <mergeCell ref="F347:V347"/>
    <mergeCell ref="F348:V348"/>
    <mergeCell ref="E349:E351"/>
    <mergeCell ref="F349:V349"/>
    <mergeCell ref="F350:V350"/>
    <mergeCell ref="F351:V351"/>
    <mergeCell ref="P355:Q355"/>
    <mergeCell ref="L372:O372"/>
    <mergeCell ref="L373:O373"/>
    <mergeCell ref="L374:O374"/>
    <mergeCell ref="L375:O375"/>
    <mergeCell ref="L376:O376"/>
    <mergeCell ref="L377:O377"/>
    <mergeCell ref="L378:O378"/>
    <mergeCell ref="L379:O379"/>
    <mergeCell ref="L380:O380"/>
    <mergeCell ref="L381:O381"/>
    <mergeCell ref="L382:O382"/>
    <mergeCell ref="L355:O355"/>
    <mergeCell ref="L356:O356"/>
    <mergeCell ref="E343:E345"/>
    <mergeCell ref="F343:V343"/>
    <mergeCell ref="F344:V344"/>
    <mergeCell ref="F345:V345"/>
    <mergeCell ref="E330:E339"/>
    <mergeCell ref="F330:F337"/>
    <mergeCell ref="H330:K330"/>
    <mergeCell ref="L330:M330"/>
    <mergeCell ref="H337:K337"/>
    <mergeCell ref="L337:M337"/>
    <mergeCell ref="P337:Q337"/>
    <mergeCell ref="R337:S337"/>
    <mergeCell ref="T337:Y337"/>
    <mergeCell ref="H338:K338"/>
    <mergeCell ref="L338:M338"/>
    <mergeCell ref="P338:Q338"/>
    <mergeCell ref="R338:S338"/>
    <mergeCell ref="T338:Y338"/>
    <mergeCell ref="H335:K335"/>
    <mergeCell ref="L335:M335"/>
    <mergeCell ref="P335:Q335"/>
    <mergeCell ref="R335:S335"/>
    <mergeCell ref="T335:Y335"/>
    <mergeCell ref="H336:K336"/>
    <mergeCell ref="L336:M336"/>
    <mergeCell ref="P336:Q336"/>
    <mergeCell ref="R336:S336"/>
    <mergeCell ref="T336:Y336"/>
    <mergeCell ref="H334:K334"/>
    <mergeCell ref="L334:M334"/>
    <mergeCell ref="H328:K328"/>
    <mergeCell ref="L328:M328"/>
    <mergeCell ref="P328:Q328"/>
    <mergeCell ref="R328:S328"/>
    <mergeCell ref="T328:Y328"/>
    <mergeCell ref="P330:Q330"/>
    <mergeCell ref="R330:S330"/>
    <mergeCell ref="T330:Y330"/>
    <mergeCell ref="H331:K331"/>
    <mergeCell ref="L331:M331"/>
    <mergeCell ref="P331:Q331"/>
    <mergeCell ref="R331:S331"/>
    <mergeCell ref="T331:Y331"/>
    <mergeCell ref="H332:K332"/>
    <mergeCell ref="L332:M332"/>
    <mergeCell ref="P332:Q332"/>
    <mergeCell ref="R332:S332"/>
    <mergeCell ref="T332:Y332"/>
    <mergeCell ref="P334:Q334"/>
    <mergeCell ref="R334:S334"/>
    <mergeCell ref="T334:Y334"/>
    <mergeCell ref="H300:K300"/>
    <mergeCell ref="H333:K333"/>
    <mergeCell ref="L333:M333"/>
    <mergeCell ref="P333:Q333"/>
    <mergeCell ref="R333:S333"/>
    <mergeCell ref="T333:Y333"/>
    <mergeCell ref="H325:K325"/>
    <mergeCell ref="L325:M325"/>
    <mergeCell ref="P325:Q325"/>
    <mergeCell ref="R325:S325"/>
    <mergeCell ref="T325:Y325"/>
    <mergeCell ref="H324:K324"/>
    <mergeCell ref="L324:M324"/>
    <mergeCell ref="P324:Q324"/>
    <mergeCell ref="R324:S324"/>
    <mergeCell ref="T324:Y324"/>
    <mergeCell ref="H321:K321"/>
    <mergeCell ref="L321:M321"/>
    <mergeCell ref="P321:Q321"/>
    <mergeCell ref="R321:S321"/>
    <mergeCell ref="T321:Y321"/>
    <mergeCell ref="H322:K322"/>
    <mergeCell ref="L322:M322"/>
    <mergeCell ref="P322:Q322"/>
    <mergeCell ref="E329:F329"/>
    <mergeCell ref="H329:K329"/>
    <mergeCell ref="L329:M329"/>
    <mergeCell ref="P329:Q329"/>
    <mergeCell ref="R329:S329"/>
    <mergeCell ref="T329:Y329"/>
    <mergeCell ref="H326:K326"/>
    <mergeCell ref="L326:M326"/>
    <mergeCell ref="P326:Q326"/>
    <mergeCell ref="R326:S326"/>
    <mergeCell ref="T326:Y326"/>
    <mergeCell ref="H327:K327"/>
    <mergeCell ref="L327:M327"/>
    <mergeCell ref="P327:Q327"/>
    <mergeCell ref="R327:S327"/>
    <mergeCell ref="T327:Y327"/>
    <mergeCell ref="E299:E328"/>
    <mergeCell ref="F299:F319"/>
    <mergeCell ref="H299:K299"/>
    <mergeCell ref="H323:K323"/>
    <mergeCell ref="L323:M323"/>
    <mergeCell ref="H319:K319"/>
    <mergeCell ref="L319:M319"/>
    <mergeCell ref="P319:Q319"/>
    <mergeCell ref="R319:S319"/>
    <mergeCell ref="T319:Y319"/>
    <mergeCell ref="H320:K320"/>
    <mergeCell ref="L320:M320"/>
    <mergeCell ref="P320:Q320"/>
    <mergeCell ref="R320:S320"/>
    <mergeCell ref="T320:Y320"/>
    <mergeCell ref="H317:K317"/>
    <mergeCell ref="L317:M317"/>
    <mergeCell ref="P317:Q317"/>
    <mergeCell ref="R317:S317"/>
    <mergeCell ref="T317:Y317"/>
    <mergeCell ref="H318:K318"/>
    <mergeCell ref="L318:M318"/>
    <mergeCell ref="P318:Q318"/>
    <mergeCell ref="R318:S318"/>
    <mergeCell ref="T318:Y318"/>
    <mergeCell ref="H315:K315"/>
    <mergeCell ref="L315:M315"/>
    <mergeCell ref="P315:Q315"/>
    <mergeCell ref="R315:S315"/>
    <mergeCell ref="T315:Y315"/>
    <mergeCell ref="H316:K316"/>
    <mergeCell ref="L316:M316"/>
    <mergeCell ref="P316:Q316"/>
    <mergeCell ref="R316:S316"/>
    <mergeCell ref="T316:Y316"/>
    <mergeCell ref="H313:K313"/>
    <mergeCell ref="L313:M313"/>
    <mergeCell ref="P313:Q313"/>
    <mergeCell ref="R313:S313"/>
    <mergeCell ref="T313:Y313"/>
    <mergeCell ref="H314:K314"/>
    <mergeCell ref="L314:M314"/>
    <mergeCell ref="P314:Q314"/>
    <mergeCell ref="R314:S314"/>
    <mergeCell ref="T314:Y314"/>
    <mergeCell ref="H311:K311"/>
    <mergeCell ref="L311:M311"/>
    <mergeCell ref="P311:Q311"/>
    <mergeCell ref="R311:S311"/>
    <mergeCell ref="T311:Y311"/>
    <mergeCell ref="H312:K312"/>
    <mergeCell ref="L312:M312"/>
    <mergeCell ref="P312:Q312"/>
    <mergeCell ref="R312:S312"/>
    <mergeCell ref="T312:Y312"/>
    <mergeCell ref="H309:K309"/>
    <mergeCell ref="L309:M309"/>
    <mergeCell ref="P309:Q309"/>
    <mergeCell ref="R309:S309"/>
    <mergeCell ref="T309:Y309"/>
    <mergeCell ref="H310:K310"/>
    <mergeCell ref="L310:M310"/>
    <mergeCell ref="P310:Q310"/>
    <mergeCell ref="R310:S310"/>
    <mergeCell ref="T310:Y310"/>
    <mergeCell ref="H307:K307"/>
    <mergeCell ref="L307:M307"/>
    <mergeCell ref="P307:Q307"/>
    <mergeCell ref="R307:S307"/>
    <mergeCell ref="T307:Y307"/>
    <mergeCell ref="H308:K308"/>
    <mergeCell ref="L308:M308"/>
    <mergeCell ref="P308:Q308"/>
    <mergeCell ref="R308:S308"/>
    <mergeCell ref="T308:Y308"/>
    <mergeCell ref="H305:K305"/>
    <mergeCell ref="L305:M305"/>
    <mergeCell ref="P305:Q305"/>
    <mergeCell ref="R305:S305"/>
    <mergeCell ref="T305:Y305"/>
    <mergeCell ref="H306:K306"/>
    <mergeCell ref="L306:M306"/>
    <mergeCell ref="P306:Q306"/>
    <mergeCell ref="R306:S306"/>
    <mergeCell ref="T306:Y306"/>
    <mergeCell ref="H304:K304"/>
    <mergeCell ref="L304:M304"/>
    <mergeCell ref="P304:Q304"/>
    <mergeCell ref="R304:S304"/>
    <mergeCell ref="T304:Y304"/>
    <mergeCell ref="H302:K302"/>
    <mergeCell ref="L302:M302"/>
    <mergeCell ref="P302:Q302"/>
    <mergeCell ref="R302:S302"/>
    <mergeCell ref="T302:Y302"/>
    <mergeCell ref="H303:K303"/>
    <mergeCell ref="L303:M303"/>
    <mergeCell ref="H301:K301"/>
    <mergeCell ref="L301:M301"/>
    <mergeCell ref="P301:Q301"/>
    <mergeCell ref="H295:K295"/>
    <mergeCell ref="L295:M295"/>
    <mergeCell ref="P295:Q295"/>
    <mergeCell ref="R295:S295"/>
    <mergeCell ref="T295:Y295"/>
    <mergeCell ref="H296:K296"/>
    <mergeCell ref="L296:M296"/>
    <mergeCell ref="P296:Q296"/>
    <mergeCell ref="R296:S296"/>
    <mergeCell ref="T296:Y296"/>
    <mergeCell ref="H297:K297"/>
    <mergeCell ref="L297:M297"/>
    <mergeCell ref="P297:Q297"/>
    <mergeCell ref="R297:S297"/>
    <mergeCell ref="T297:Y297"/>
    <mergeCell ref="H298:K298"/>
    <mergeCell ref="L298:M298"/>
    <mergeCell ref="P298:Q298"/>
    <mergeCell ref="R298:S298"/>
    <mergeCell ref="T298:Y298"/>
    <mergeCell ref="R301:S301"/>
    <mergeCell ref="H293:K293"/>
    <mergeCell ref="L293:M293"/>
    <mergeCell ref="P293:Q293"/>
    <mergeCell ref="R293:S293"/>
    <mergeCell ref="T293:Y293"/>
    <mergeCell ref="P294:Q294"/>
    <mergeCell ref="R294:S294"/>
    <mergeCell ref="T294:Y294"/>
    <mergeCell ref="L300:M300"/>
    <mergeCell ref="P300:Q300"/>
    <mergeCell ref="R300:S300"/>
    <mergeCell ref="T300:Y300"/>
    <mergeCell ref="L299:M299"/>
    <mergeCell ref="P299:Q299"/>
    <mergeCell ref="R299:S299"/>
    <mergeCell ref="T299:Y299"/>
    <mergeCell ref="H290:K290"/>
    <mergeCell ref="L290:M290"/>
    <mergeCell ref="P290:Q290"/>
    <mergeCell ref="R290:S290"/>
    <mergeCell ref="T290:Y290"/>
    <mergeCell ref="H289:K289"/>
    <mergeCell ref="L289:M289"/>
    <mergeCell ref="T291:Y291"/>
    <mergeCell ref="H292:K292"/>
    <mergeCell ref="L292:M292"/>
    <mergeCell ref="P292:Q292"/>
    <mergeCell ref="R292:S292"/>
    <mergeCell ref="T292:Y292"/>
    <mergeCell ref="H285:K285"/>
    <mergeCell ref="L285:M285"/>
    <mergeCell ref="P285:Q285"/>
    <mergeCell ref="R285:S285"/>
    <mergeCell ref="T285:Y285"/>
    <mergeCell ref="H286:K286"/>
    <mergeCell ref="L286:M286"/>
    <mergeCell ref="P286:Q286"/>
    <mergeCell ref="R286:S286"/>
    <mergeCell ref="T286:Y286"/>
    <mergeCell ref="H282:K282"/>
    <mergeCell ref="L282:M282"/>
    <mergeCell ref="P282:Q282"/>
    <mergeCell ref="R282:S282"/>
    <mergeCell ref="H283:K283"/>
    <mergeCell ref="L283:M283"/>
    <mergeCell ref="E284:F298"/>
    <mergeCell ref="H284:K284"/>
    <mergeCell ref="L284:M284"/>
    <mergeCell ref="P284:Q284"/>
    <mergeCell ref="R284:S284"/>
    <mergeCell ref="H287:K287"/>
    <mergeCell ref="L287:M287"/>
    <mergeCell ref="P287:Q287"/>
    <mergeCell ref="H288:K288"/>
    <mergeCell ref="L288:M288"/>
    <mergeCell ref="P288:Q288"/>
    <mergeCell ref="R288:S288"/>
    <mergeCell ref="H291:K291"/>
    <mergeCell ref="L291:M291"/>
    <mergeCell ref="P291:Q291"/>
    <mergeCell ref="R291:S291"/>
    <mergeCell ref="H294:K294"/>
    <mergeCell ref="L294:M294"/>
    <mergeCell ref="L281:M281"/>
    <mergeCell ref="P281:Q281"/>
    <mergeCell ref="R281:S281"/>
    <mergeCell ref="S232:T232"/>
    <mergeCell ref="O241:R241"/>
    <mergeCell ref="S230:T230"/>
    <mergeCell ref="S231:T231"/>
    <mergeCell ref="O240:R240"/>
    <mergeCell ref="K243:M243"/>
    <mergeCell ref="O243:R243"/>
    <mergeCell ref="Q231:R231"/>
    <mergeCell ref="D239:Y239"/>
    <mergeCell ref="D240:J240"/>
    <mergeCell ref="U231:Y231"/>
    <mergeCell ref="U232:Y232"/>
    <mergeCell ref="T281:Y281"/>
    <mergeCell ref="U230:Y230"/>
    <mergeCell ref="D232:J232"/>
    <mergeCell ref="D230:J230"/>
    <mergeCell ref="O230:P230"/>
    <mergeCell ref="O248:R248"/>
    <mergeCell ref="K246:M246"/>
    <mergeCell ref="O246:R246"/>
    <mergeCell ref="K240:M240"/>
    <mergeCell ref="Q230:R230"/>
    <mergeCell ref="K232:N232"/>
    <mergeCell ref="S228:T228"/>
    <mergeCell ref="U228:Y228"/>
    <mergeCell ref="W187:X187"/>
    <mergeCell ref="E185:J185"/>
    <mergeCell ref="K185:M185"/>
    <mergeCell ref="W185:X185"/>
    <mergeCell ref="U224:Y226"/>
    <mergeCell ref="K228:N228"/>
    <mergeCell ref="I201:M201"/>
    <mergeCell ref="O228:P228"/>
    <mergeCell ref="N186:V186"/>
    <mergeCell ref="C221:H221"/>
    <mergeCell ref="D223:Y223"/>
    <mergeCell ref="Q224:T224"/>
    <mergeCell ref="I193:M193"/>
    <mergeCell ref="I195:M195"/>
    <mergeCell ref="I191:M191"/>
    <mergeCell ref="I204:M204"/>
    <mergeCell ref="I205:M205"/>
    <mergeCell ref="K225:M225"/>
    <mergeCell ref="J198:Y198"/>
    <mergeCell ref="D224:J226"/>
    <mergeCell ref="I206:M206"/>
    <mergeCell ref="C150:H150"/>
    <mergeCell ref="I207:M207"/>
    <mergeCell ref="E211:H211"/>
    <mergeCell ref="I211:M211"/>
    <mergeCell ref="E212:H212"/>
    <mergeCell ref="I212:M212"/>
    <mergeCell ref="E213:H213"/>
    <mergeCell ref="I213:M213"/>
    <mergeCell ref="I163:Y163"/>
    <mergeCell ref="I165:M165"/>
    <mergeCell ref="I167:M167"/>
    <mergeCell ref="W182:Y182"/>
    <mergeCell ref="E183:J183"/>
    <mergeCell ref="K183:M183"/>
    <mergeCell ref="W183:Y183"/>
    <mergeCell ref="E184:J184"/>
    <mergeCell ref="K184:M184"/>
    <mergeCell ref="W184:Y184"/>
    <mergeCell ref="E182:J182"/>
    <mergeCell ref="K182:M182"/>
    <mergeCell ref="C174:H174"/>
    <mergeCell ref="I169:Y169"/>
    <mergeCell ref="I153:M153"/>
    <mergeCell ref="I161:M161"/>
    <mergeCell ref="I77:Y77"/>
    <mergeCell ref="I38:Y38"/>
    <mergeCell ref="I40:M40"/>
    <mergeCell ref="C60:H60"/>
    <mergeCell ref="I63:M63"/>
    <mergeCell ref="I69:M69"/>
    <mergeCell ref="I71:Y71"/>
    <mergeCell ref="I73:Y73"/>
    <mergeCell ref="I120:Y120"/>
    <mergeCell ref="C109:H109"/>
    <mergeCell ref="I118:M118"/>
    <mergeCell ref="I85:M85"/>
    <mergeCell ref="I87:Y87"/>
    <mergeCell ref="D111:Y111"/>
    <mergeCell ref="I112:Y112"/>
    <mergeCell ref="I114:Y114"/>
    <mergeCell ref="I116:Y116"/>
    <mergeCell ref="I79:Y79"/>
    <mergeCell ref="I81:Y81"/>
    <mergeCell ref="I83:M83"/>
    <mergeCell ref="I122:M122"/>
    <mergeCell ref="I124:M124"/>
    <mergeCell ref="I126:Y126"/>
    <mergeCell ref="I178:M178"/>
    <mergeCell ref="J217:Y217"/>
    <mergeCell ref="K230:N230"/>
    <mergeCell ref="E181:Y181"/>
    <mergeCell ref="K186:M187"/>
    <mergeCell ref="E186:J186"/>
    <mergeCell ref="E187:J187"/>
    <mergeCell ref="W186:X186"/>
    <mergeCell ref="I197:M197"/>
    <mergeCell ref="Q228:R228"/>
    <mergeCell ref="S227:T227"/>
    <mergeCell ref="U227:Y227"/>
    <mergeCell ref="O229:P229"/>
    <mergeCell ref="Q229:R229"/>
    <mergeCell ref="S229:T229"/>
    <mergeCell ref="U229:Y229"/>
    <mergeCell ref="N182:V182"/>
    <mergeCell ref="N183:V183"/>
    <mergeCell ref="N184:V184"/>
    <mergeCell ref="N185:V185"/>
    <mergeCell ref="N187:V187"/>
    <mergeCell ref="I189:M189"/>
    <mergeCell ref="E214:H214"/>
    <mergeCell ref="I214:M214"/>
    <mergeCell ref="W1:Z1"/>
    <mergeCell ref="I155:Y155"/>
    <mergeCell ref="I157:Y157"/>
    <mergeCell ref="I159:M159"/>
    <mergeCell ref="Q227:R227"/>
    <mergeCell ref="D227:J227"/>
    <mergeCell ref="K227:N227"/>
    <mergeCell ref="O227:P227"/>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176:M176"/>
    <mergeCell ref="D244:J244"/>
    <mergeCell ref="D256:J256"/>
    <mergeCell ref="K256:M256"/>
    <mergeCell ref="O245:R245"/>
    <mergeCell ref="K254:M254"/>
    <mergeCell ref="D255:J255"/>
    <mergeCell ref="K255:M255"/>
    <mergeCell ref="O255:R255"/>
    <mergeCell ref="D248:J248"/>
    <mergeCell ref="K245:M245"/>
    <mergeCell ref="D254:J254"/>
    <mergeCell ref="D251:J251"/>
    <mergeCell ref="D250:J250"/>
    <mergeCell ref="K252:M252"/>
    <mergeCell ref="O252:R252"/>
    <mergeCell ref="O250:R250"/>
    <mergeCell ref="K266:M266"/>
    <mergeCell ref="O265:R265"/>
    <mergeCell ref="O257:R257"/>
    <mergeCell ref="K259:M259"/>
    <mergeCell ref="D253:J253"/>
    <mergeCell ref="O256:R256"/>
    <mergeCell ref="K250:M250"/>
    <mergeCell ref="K253:M253"/>
    <mergeCell ref="K257:M257"/>
    <mergeCell ref="D257:J257"/>
    <mergeCell ref="C271:H271"/>
    <mergeCell ref="D258:D266"/>
    <mergeCell ref="E260:J260"/>
    <mergeCell ref="E258:J258"/>
    <mergeCell ref="K258:M258"/>
    <mergeCell ref="O260:R260"/>
    <mergeCell ref="O263:R263"/>
    <mergeCell ref="O259:R259"/>
    <mergeCell ref="K260:M260"/>
    <mergeCell ref="O258:R258"/>
    <mergeCell ref="E259:J259"/>
    <mergeCell ref="K261:M261"/>
    <mergeCell ref="E264:J264"/>
    <mergeCell ref="K264:M264"/>
    <mergeCell ref="E265:J265"/>
    <mergeCell ref="E261:J261"/>
    <mergeCell ref="O261:R261"/>
    <mergeCell ref="E262:J262"/>
    <mergeCell ref="E263:J263"/>
    <mergeCell ref="K263:M263"/>
    <mergeCell ref="O264:R264"/>
    <mergeCell ref="O266:R266"/>
    <mergeCell ref="K265:M265"/>
    <mergeCell ref="E266:J266"/>
    <mergeCell ref="I199:M199"/>
    <mergeCell ref="K248:M248"/>
    <mergeCell ref="K251:M251"/>
    <mergeCell ref="K247:M247"/>
    <mergeCell ref="K249:M249"/>
    <mergeCell ref="D246:J246"/>
    <mergeCell ref="D245:J245"/>
    <mergeCell ref="D247:J247"/>
    <mergeCell ref="D242:J242"/>
    <mergeCell ref="D243:J243"/>
    <mergeCell ref="I216:M216"/>
    <mergeCell ref="D241:J241"/>
    <mergeCell ref="K229:N229"/>
    <mergeCell ref="K241:M241"/>
    <mergeCell ref="D231:J231"/>
    <mergeCell ref="K242:M242"/>
    <mergeCell ref="C237:H237"/>
    <mergeCell ref="K231:N231"/>
    <mergeCell ref="K226:M226"/>
    <mergeCell ref="D228:J228"/>
    <mergeCell ref="K244:M244"/>
    <mergeCell ref="D249:J249"/>
    <mergeCell ref="K224:P224"/>
    <mergeCell ref="O247:R247"/>
    <mergeCell ref="E393:H393"/>
    <mergeCell ref="E394:H394"/>
    <mergeCell ref="D389:Y389"/>
    <mergeCell ref="E390:H390"/>
    <mergeCell ref="U390:Y390"/>
    <mergeCell ref="C387:H387"/>
    <mergeCell ref="I275:M275"/>
    <mergeCell ref="U391:Y391"/>
    <mergeCell ref="U392:Y392"/>
    <mergeCell ref="E391:H391"/>
    <mergeCell ref="E392:H392"/>
    <mergeCell ref="P357:Q357"/>
    <mergeCell ref="P358:Q358"/>
    <mergeCell ref="P359:Q359"/>
    <mergeCell ref="P360:Q360"/>
    <mergeCell ref="P361:Q361"/>
    <mergeCell ref="P362:Q362"/>
    <mergeCell ref="P363:Q363"/>
    <mergeCell ref="P364:Q364"/>
    <mergeCell ref="P365:Q365"/>
    <mergeCell ref="P366:Q366"/>
    <mergeCell ref="P367:Q367"/>
    <mergeCell ref="E281:F283"/>
    <mergeCell ref="H281:K281"/>
    <mergeCell ref="I273:M273"/>
    <mergeCell ref="U400:Y400"/>
    <mergeCell ref="U397:Y397"/>
    <mergeCell ref="U398:Y398"/>
    <mergeCell ref="U395:Y395"/>
    <mergeCell ref="U396:Y396"/>
    <mergeCell ref="I400:M400"/>
    <mergeCell ref="O400:R400"/>
    <mergeCell ref="S400:T400"/>
    <mergeCell ref="S395:T395"/>
    <mergeCell ref="I396:M396"/>
    <mergeCell ref="O396:R396"/>
    <mergeCell ref="S396:T396"/>
    <mergeCell ref="I397:M397"/>
    <mergeCell ref="O397:R397"/>
    <mergeCell ref="S397:T397"/>
    <mergeCell ref="I398:M398"/>
    <mergeCell ref="I399:M399"/>
    <mergeCell ref="U399:Y399"/>
    <mergeCell ref="O395:R395"/>
    <mergeCell ref="U393:Y393"/>
    <mergeCell ref="O399:R399"/>
    <mergeCell ref="S399:T399"/>
    <mergeCell ref="U394:Y394"/>
    <mergeCell ref="E400:H400"/>
    <mergeCell ref="S390:T390"/>
    <mergeCell ref="I390:M390"/>
    <mergeCell ref="O390:R390"/>
    <mergeCell ref="I391:M391"/>
    <mergeCell ref="O391:R391"/>
    <mergeCell ref="S391:T391"/>
    <mergeCell ref="I392:M392"/>
    <mergeCell ref="O392:R392"/>
    <mergeCell ref="S392:T392"/>
    <mergeCell ref="I393:M393"/>
    <mergeCell ref="O393:R393"/>
    <mergeCell ref="S393:T393"/>
    <mergeCell ref="I394:M394"/>
    <mergeCell ref="O394:R394"/>
    <mergeCell ref="S394:T394"/>
    <mergeCell ref="I395:M395"/>
    <mergeCell ref="E397:H397"/>
    <mergeCell ref="E398:H398"/>
    <mergeCell ref="O398:R398"/>
    <mergeCell ref="S398:T398"/>
    <mergeCell ref="E395:H395"/>
    <mergeCell ref="E396:H396"/>
    <mergeCell ref="E399:H399"/>
    <mergeCell ref="Q232:R232"/>
    <mergeCell ref="O231:P231"/>
    <mergeCell ref="O232:P232"/>
    <mergeCell ref="T282:Y282"/>
    <mergeCell ref="R287:S287"/>
    <mergeCell ref="T287:Y287"/>
    <mergeCell ref="T301:Y301"/>
    <mergeCell ref="P303:Q303"/>
    <mergeCell ref="R303:S303"/>
    <mergeCell ref="T303:Y303"/>
    <mergeCell ref="O249:R249"/>
    <mergeCell ref="O253:R253"/>
    <mergeCell ref="O254:R254"/>
    <mergeCell ref="O251:R251"/>
    <mergeCell ref="E278:Y278"/>
    <mergeCell ref="E279:K280"/>
    <mergeCell ref="L279:M280"/>
    <mergeCell ref="N279:S279"/>
    <mergeCell ref="T279:Y280"/>
    <mergeCell ref="O242:R242"/>
    <mergeCell ref="O244:R244"/>
    <mergeCell ref="D252:J252"/>
    <mergeCell ref="O262:R262"/>
    <mergeCell ref="K262:M262"/>
    <mergeCell ref="W347:Y347"/>
    <mergeCell ref="W348:Y348"/>
    <mergeCell ref="W349:Y349"/>
    <mergeCell ref="W350:Y350"/>
    <mergeCell ref="W351:Y351"/>
    <mergeCell ref="P356:Q356"/>
    <mergeCell ref="W343:Y343"/>
    <mergeCell ref="W344:Y344"/>
    <mergeCell ref="W345:Y345"/>
    <mergeCell ref="W346:Y346"/>
    <mergeCell ref="R280:S280"/>
    <mergeCell ref="R322:S322"/>
    <mergeCell ref="T322:Y322"/>
    <mergeCell ref="P323:Q323"/>
    <mergeCell ref="R323:S323"/>
    <mergeCell ref="T323:Y323"/>
    <mergeCell ref="P283:Q283"/>
    <mergeCell ref="R283:S283"/>
    <mergeCell ref="T283:Y283"/>
    <mergeCell ref="P280:Q280"/>
    <mergeCell ref="T284:Y284"/>
    <mergeCell ref="T288:Y288"/>
    <mergeCell ref="P289:Q289"/>
    <mergeCell ref="R289:S289"/>
    <mergeCell ref="T289:Y289"/>
    <mergeCell ref="P368:Q368"/>
    <mergeCell ref="P378:Q378"/>
    <mergeCell ref="P379:Q379"/>
    <mergeCell ref="P380:Q380"/>
    <mergeCell ref="P381:Q381"/>
    <mergeCell ref="P382:Q382"/>
    <mergeCell ref="P369:Q369"/>
    <mergeCell ref="P370:Q370"/>
    <mergeCell ref="P371:Q371"/>
    <mergeCell ref="P372:Q372"/>
    <mergeCell ref="P373:Q373"/>
    <mergeCell ref="P374:Q374"/>
    <mergeCell ref="P375:Q375"/>
    <mergeCell ref="P376:Q376"/>
    <mergeCell ref="P377:Q377"/>
  </mergeCells>
  <phoneticPr fontId="4"/>
  <conditionalFormatting sqref="I20:M20">
    <cfRule type="expression" dxfId="111" priority="112" stopIfTrue="1">
      <formula>$A20&lt;&gt;0</formula>
    </cfRule>
  </conditionalFormatting>
  <conditionalFormatting sqref="I22:Y22">
    <cfRule type="expression" dxfId="110" priority="111" stopIfTrue="1">
      <formula>$A22&lt;&gt;0</formula>
    </cfRule>
  </conditionalFormatting>
  <conditionalFormatting sqref="I24:Y24">
    <cfRule type="expression" dxfId="109" priority="110" stopIfTrue="1">
      <formula>$A24&lt;&gt;0</formula>
    </cfRule>
  </conditionalFormatting>
  <conditionalFormatting sqref="I26:Y26">
    <cfRule type="expression" dxfId="108" priority="109" stopIfTrue="1">
      <formula>$A26&lt;&gt;0</formula>
    </cfRule>
  </conditionalFormatting>
  <conditionalFormatting sqref="I28:Y28">
    <cfRule type="expression" dxfId="107" priority="108" stopIfTrue="1">
      <formula>$A28&lt;&gt;0</formula>
    </cfRule>
  </conditionalFormatting>
  <conditionalFormatting sqref="I30:Y30">
    <cfRule type="expression" dxfId="106" priority="107" stopIfTrue="1">
      <formula>$A30&lt;&gt;0</formula>
    </cfRule>
  </conditionalFormatting>
  <conditionalFormatting sqref="I32:Y32">
    <cfRule type="expression" dxfId="105" priority="106" stopIfTrue="1">
      <formula>$A32&lt;&gt;0</formula>
    </cfRule>
  </conditionalFormatting>
  <conditionalFormatting sqref="I34:M34">
    <cfRule type="expression" dxfId="104" priority="105" stopIfTrue="1">
      <formula>$A34&lt;&gt;0</formula>
    </cfRule>
  </conditionalFormatting>
  <conditionalFormatting sqref="I36:M36">
    <cfRule type="expression" dxfId="103" priority="104" stopIfTrue="1">
      <formula>$A36&lt;&gt;0</formula>
    </cfRule>
  </conditionalFormatting>
  <conditionalFormatting sqref="I38:Y38">
    <cfRule type="expression" dxfId="102" priority="103" stopIfTrue="1">
      <formula>$A38&lt;&gt;0</formula>
    </cfRule>
  </conditionalFormatting>
  <conditionalFormatting sqref="I40:M40">
    <cfRule type="expression" dxfId="101" priority="102" stopIfTrue="1">
      <formula>$A40&lt;&gt;0</formula>
    </cfRule>
  </conditionalFormatting>
  <conditionalFormatting sqref="I63:M63">
    <cfRule type="expression" dxfId="100" priority="101" stopIfTrue="1">
      <formula>$A63&lt;&gt;0</formula>
    </cfRule>
  </conditionalFormatting>
  <conditionalFormatting sqref="I69:M69">
    <cfRule type="expression" dxfId="99" priority="100" stopIfTrue="1">
      <formula>$A69&lt;&gt;0</formula>
    </cfRule>
  </conditionalFormatting>
  <conditionalFormatting sqref="I71:Y71">
    <cfRule type="expression" dxfId="98" priority="99" stopIfTrue="1">
      <formula>$A71&lt;&gt;0</formula>
    </cfRule>
  </conditionalFormatting>
  <conditionalFormatting sqref="I73:Y73">
    <cfRule type="expression" dxfId="97" priority="98" stopIfTrue="1">
      <formula>$A73&lt;&gt;0</formula>
    </cfRule>
  </conditionalFormatting>
  <conditionalFormatting sqref="I75:Y75">
    <cfRule type="expression" dxfId="96" priority="97" stopIfTrue="1">
      <formula>$A75&lt;&gt;0</formula>
    </cfRule>
  </conditionalFormatting>
  <conditionalFormatting sqref="I77:Y77">
    <cfRule type="expression" dxfId="95" priority="96" stopIfTrue="1">
      <formula>$A77&lt;&gt;0</formula>
    </cfRule>
  </conditionalFormatting>
  <conditionalFormatting sqref="I79:Y79">
    <cfRule type="expression" dxfId="94" priority="95" stopIfTrue="1">
      <formula>$A79&lt;&gt;0</formula>
    </cfRule>
  </conditionalFormatting>
  <conditionalFormatting sqref="I81:Y81">
    <cfRule type="expression" dxfId="93" priority="94" stopIfTrue="1">
      <formula>$A81&lt;&gt;0</formula>
    </cfRule>
  </conditionalFormatting>
  <conditionalFormatting sqref="I83:M83">
    <cfRule type="expression" dxfId="92" priority="93" stopIfTrue="1">
      <formula>$A83&lt;&gt;0</formula>
    </cfRule>
  </conditionalFormatting>
  <conditionalFormatting sqref="P83">
    <cfRule type="expression" dxfId="91" priority="92" stopIfTrue="1">
      <formula>$A84&lt;&gt;0</formula>
    </cfRule>
  </conditionalFormatting>
  <conditionalFormatting sqref="I85:M85">
    <cfRule type="expression" dxfId="90" priority="91" stopIfTrue="1">
      <formula>$A85&lt;&gt;0</formula>
    </cfRule>
  </conditionalFormatting>
  <conditionalFormatting sqref="I87:Y87">
    <cfRule type="expression" dxfId="89" priority="90" stopIfTrue="1">
      <formula>$A87&lt;&gt;0</formula>
    </cfRule>
  </conditionalFormatting>
  <conditionalFormatting sqref="I114:Y114">
    <cfRule type="expression" dxfId="88" priority="89" stopIfTrue="1">
      <formula>$A114&lt;&gt;0</formula>
    </cfRule>
  </conditionalFormatting>
  <conditionalFormatting sqref="I116:Y116">
    <cfRule type="expression" dxfId="87" priority="88" stopIfTrue="1">
      <formula>$A116&lt;&gt;0</formula>
    </cfRule>
  </conditionalFormatting>
  <conditionalFormatting sqref="I120:Y120">
    <cfRule type="expression" dxfId="86" priority="87" stopIfTrue="1">
      <formula>$A120&lt;&gt;0</formula>
    </cfRule>
  </conditionalFormatting>
  <conditionalFormatting sqref="I122:M122">
    <cfRule type="expression" dxfId="85" priority="86" stopIfTrue="1">
      <formula>$A122&lt;&gt;0</formula>
    </cfRule>
  </conditionalFormatting>
  <conditionalFormatting sqref="I124:M124">
    <cfRule type="expression" dxfId="84" priority="85" stopIfTrue="1">
      <formula>$A124&lt;&gt;0</formula>
    </cfRule>
  </conditionalFormatting>
  <conditionalFormatting sqref="I126:Y126">
    <cfRule type="expression" dxfId="83" priority="84" stopIfTrue="1">
      <formula>$A126&lt;&gt;0</formula>
    </cfRule>
  </conditionalFormatting>
  <conditionalFormatting sqref="I153:M153">
    <cfRule type="expression" dxfId="82" priority="83" stopIfTrue="1">
      <formula>$A153&lt;&gt;0</formula>
    </cfRule>
  </conditionalFormatting>
  <conditionalFormatting sqref="I155:Y155">
    <cfRule type="expression" dxfId="81" priority="82" stopIfTrue="1">
      <formula>$A155&lt;&gt;0</formula>
    </cfRule>
  </conditionalFormatting>
  <conditionalFormatting sqref="I157:Y157">
    <cfRule type="expression" dxfId="80" priority="81" stopIfTrue="1">
      <formula>$A157&lt;&gt;0</formula>
    </cfRule>
  </conditionalFormatting>
  <conditionalFormatting sqref="I159:M159">
    <cfRule type="expression" dxfId="79" priority="80" stopIfTrue="1">
      <formula>$A159&lt;&gt;0</formula>
    </cfRule>
  </conditionalFormatting>
  <conditionalFormatting sqref="I161:M161">
    <cfRule type="expression" dxfId="78" priority="79" stopIfTrue="1">
      <formula>$A161&lt;&gt;0</formula>
    </cfRule>
  </conditionalFormatting>
  <conditionalFormatting sqref="I163:Y163">
    <cfRule type="expression" dxfId="77" priority="78" stopIfTrue="1">
      <formula>$A163&lt;&gt;0</formula>
    </cfRule>
  </conditionalFormatting>
  <conditionalFormatting sqref="I165:M165">
    <cfRule type="expression" dxfId="76" priority="77" stopIfTrue="1">
      <formula>$A165&lt;&gt;0</formula>
    </cfRule>
  </conditionalFormatting>
  <conditionalFormatting sqref="I167:M167">
    <cfRule type="expression" dxfId="75" priority="76" stopIfTrue="1">
      <formula>$A167&lt;&gt;0</formula>
    </cfRule>
  </conditionalFormatting>
  <conditionalFormatting sqref="I169:Y169">
    <cfRule type="expression" dxfId="74" priority="75" stopIfTrue="1">
      <formula>$A169&lt;&gt;0</formula>
    </cfRule>
  </conditionalFormatting>
  <conditionalFormatting sqref="K183:M183">
    <cfRule type="expression" dxfId="73" priority="74" stopIfTrue="1">
      <formula>$A182&lt;&gt;0</formula>
    </cfRule>
  </conditionalFormatting>
  <conditionalFormatting sqref="K184:M184">
    <cfRule type="expression" dxfId="72" priority="73" stopIfTrue="1">
      <formula>$A182&lt;&gt;0</formula>
    </cfRule>
  </conditionalFormatting>
  <conditionalFormatting sqref="N184:V184">
    <cfRule type="expression" dxfId="71" priority="72" stopIfTrue="1">
      <formula>$A184&lt;&gt;0</formula>
    </cfRule>
  </conditionalFormatting>
  <conditionalFormatting sqref="K185:M185">
    <cfRule type="expression" dxfId="70" priority="71" stopIfTrue="1">
      <formula>$A182&lt;&gt;0</formula>
    </cfRule>
  </conditionalFormatting>
  <conditionalFormatting sqref="N185:V185">
    <cfRule type="expression" dxfId="69" priority="70" stopIfTrue="1">
      <formula>$A185&lt;&gt;0</formula>
    </cfRule>
  </conditionalFormatting>
  <conditionalFormatting sqref="K186:M187">
    <cfRule type="expression" dxfId="68" priority="69" stopIfTrue="1">
      <formula>$A182&lt;&gt;0</formula>
    </cfRule>
  </conditionalFormatting>
  <conditionalFormatting sqref="N186:V186">
    <cfRule type="expression" dxfId="67" priority="68" stopIfTrue="1">
      <formula>AND($A186&lt;&gt;0,TRIM($N186)="")</formula>
    </cfRule>
  </conditionalFormatting>
  <conditionalFormatting sqref="W186:X186">
    <cfRule type="expression" dxfId="66" priority="67" stopIfTrue="1">
      <formula>AND($A186&lt;&gt;0,TRIM($W186)="")</formula>
    </cfRule>
  </conditionalFormatting>
  <conditionalFormatting sqref="I189:M189">
    <cfRule type="expression" dxfId="65" priority="66" stopIfTrue="1">
      <formula>$A189&lt;&gt;0</formula>
    </cfRule>
  </conditionalFormatting>
  <conditionalFormatting sqref="I191:M191">
    <cfRule type="expression" dxfId="64" priority="65" stopIfTrue="1">
      <formula>$A191&lt;&gt;0</formula>
    </cfRule>
  </conditionalFormatting>
  <conditionalFormatting sqref="I193:M193">
    <cfRule type="expression" dxfId="63" priority="64" stopIfTrue="1">
      <formula>$A193&lt;&gt;0</formula>
    </cfRule>
  </conditionalFormatting>
  <conditionalFormatting sqref="I195:M195">
    <cfRule type="expression" dxfId="62" priority="63" stopIfTrue="1">
      <formula>$A195&lt;&gt;0</formula>
    </cfRule>
  </conditionalFormatting>
  <conditionalFormatting sqref="I197:M197">
    <cfRule type="expression" dxfId="61" priority="62" stopIfTrue="1">
      <formula>$A197&lt;&gt;0</formula>
    </cfRule>
  </conditionalFormatting>
  <conditionalFormatting sqref="I204:M204">
    <cfRule type="expression" dxfId="60" priority="61" stopIfTrue="1">
      <formula>$A204&lt;&gt;0</formula>
    </cfRule>
  </conditionalFormatting>
  <conditionalFormatting sqref="I205:M205">
    <cfRule type="expression" dxfId="59" priority="60" stopIfTrue="1">
      <formula>$A205&lt;&gt;0</formula>
    </cfRule>
  </conditionalFormatting>
  <conditionalFormatting sqref="L281:M281">
    <cfRule type="expression" dxfId="58" priority="59" stopIfTrue="1">
      <formula>希望&lt;&gt;0</formula>
    </cfRule>
  </conditionalFormatting>
  <conditionalFormatting sqref="L282:M282">
    <cfRule type="expression" dxfId="57" priority="58" stopIfTrue="1">
      <formula>希望&lt;&gt;0</formula>
    </cfRule>
  </conditionalFormatting>
  <conditionalFormatting sqref="L283:M283">
    <cfRule type="expression" dxfId="56" priority="57" stopIfTrue="1">
      <formula>希望&lt;&gt;0</formula>
    </cfRule>
  </conditionalFormatting>
  <conditionalFormatting sqref="L284:M284">
    <cfRule type="expression" dxfId="55" priority="56" stopIfTrue="1">
      <formula>希望&lt;&gt;0</formula>
    </cfRule>
  </conditionalFormatting>
  <conditionalFormatting sqref="L285:M285">
    <cfRule type="expression" dxfId="54" priority="55" stopIfTrue="1">
      <formula>希望&lt;&gt;0</formula>
    </cfRule>
  </conditionalFormatting>
  <conditionalFormatting sqref="L286:M286">
    <cfRule type="expression" dxfId="53" priority="54" stopIfTrue="1">
      <formula>希望&lt;&gt;0</formula>
    </cfRule>
  </conditionalFormatting>
  <conditionalFormatting sqref="L287:M287">
    <cfRule type="expression" dxfId="52" priority="53" stopIfTrue="1">
      <formula>希望&lt;&gt;0</formula>
    </cfRule>
  </conditionalFormatting>
  <conditionalFormatting sqref="L288:M288">
    <cfRule type="expression" dxfId="51" priority="52" stopIfTrue="1">
      <formula>希望&lt;&gt;0</formula>
    </cfRule>
  </conditionalFormatting>
  <conditionalFormatting sqref="L289:M289">
    <cfRule type="expression" dxfId="50" priority="51" stopIfTrue="1">
      <formula>希望&lt;&gt;0</formula>
    </cfRule>
  </conditionalFormatting>
  <conditionalFormatting sqref="L290:M290">
    <cfRule type="expression" dxfId="49" priority="50" stopIfTrue="1">
      <formula>希望&lt;&gt;0</formula>
    </cfRule>
  </conditionalFormatting>
  <conditionalFormatting sqref="L291:M291">
    <cfRule type="expression" dxfId="48" priority="49" stopIfTrue="1">
      <formula>希望&lt;&gt;0</formula>
    </cfRule>
  </conditionalFormatting>
  <conditionalFormatting sqref="L292:M292">
    <cfRule type="expression" dxfId="47" priority="48" stopIfTrue="1">
      <formula>希望&lt;&gt;0</formula>
    </cfRule>
  </conditionalFormatting>
  <conditionalFormatting sqref="L293:M293">
    <cfRule type="expression" dxfId="46" priority="47" stopIfTrue="1">
      <formula>希望&lt;&gt;0</formula>
    </cfRule>
  </conditionalFormatting>
  <conditionalFormatting sqref="L294:M294">
    <cfRule type="expression" dxfId="45" priority="46" stopIfTrue="1">
      <formula>希望&lt;&gt;0</formula>
    </cfRule>
  </conditionalFormatting>
  <conditionalFormatting sqref="L295:M295">
    <cfRule type="expression" dxfId="44" priority="45" stopIfTrue="1">
      <formula>希望&lt;&gt;0</formula>
    </cfRule>
  </conditionalFormatting>
  <conditionalFormatting sqref="L296:M296">
    <cfRule type="expression" dxfId="43" priority="44" stopIfTrue="1">
      <formula>希望&lt;&gt;0</formula>
    </cfRule>
  </conditionalFormatting>
  <conditionalFormatting sqref="L297:M297">
    <cfRule type="expression" dxfId="42" priority="43" stopIfTrue="1">
      <formula>希望&lt;&gt;0</formula>
    </cfRule>
  </conditionalFormatting>
  <conditionalFormatting sqref="L298:M298">
    <cfRule type="expression" dxfId="41" priority="42" stopIfTrue="1">
      <formula>希望&lt;&gt;0</formula>
    </cfRule>
  </conditionalFormatting>
  <conditionalFormatting sqref="L299:M299">
    <cfRule type="expression" dxfId="40" priority="41" stopIfTrue="1">
      <formula>希望&lt;&gt;0</formula>
    </cfRule>
  </conditionalFormatting>
  <conditionalFormatting sqref="L300:M300">
    <cfRule type="expression" dxfId="39" priority="40" stopIfTrue="1">
      <formula>希望&lt;&gt;0</formula>
    </cfRule>
  </conditionalFormatting>
  <conditionalFormatting sqref="L301:M301">
    <cfRule type="expression" dxfId="38" priority="39" stopIfTrue="1">
      <formula>希望&lt;&gt;0</formula>
    </cfRule>
  </conditionalFormatting>
  <conditionalFormatting sqref="L302:M302">
    <cfRule type="expression" dxfId="37" priority="38" stopIfTrue="1">
      <formula>希望&lt;&gt;0</formula>
    </cfRule>
  </conditionalFormatting>
  <conditionalFormatting sqref="L303:M303">
    <cfRule type="expression" dxfId="36" priority="37" stopIfTrue="1">
      <formula>希望&lt;&gt;0</formula>
    </cfRule>
  </conditionalFormatting>
  <conditionalFormatting sqref="L304:M304">
    <cfRule type="expression" dxfId="35" priority="36" stopIfTrue="1">
      <formula>希望&lt;&gt;0</formula>
    </cfRule>
  </conditionalFormatting>
  <conditionalFormatting sqref="L305:M305">
    <cfRule type="expression" dxfId="34" priority="35" stopIfTrue="1">
      <formula>希望&lt;&gt;0</formula>
    </cfRule>
  </conditionalFormatting>
  <conditionalFormatting sqref="L306:M306">
    <cfRule type="expression" dxfId="33" priority="34" stopIfTrue="1">
      <formula>希望&lt;&gt;0</formula>
    </cfRule>
  </conditionalFormatting>
  <conditionalFormatting sqref="L307:M307">
    <cfRule type="expression" dxfId="32" priority="33" stopIfTrue="1">
      <formula>希望&lt;&gt;0</formula>
    </cfRule>
  </conditionalFormatting>
  <conditionalFormatting sqref="L308:M308">
    <cfRule type="expression" dxfId="31" priority="32" stopIfTrue="1">
      <formula>希望&lt;&gt;0</formula>
    </cfRule>
  </conditionalFormatting>
  <conditionalFormatting sqref="L309:M309">
    <cfRule type="expression" dxfId="30" priority="31" stopIfTrue="1">
      <formula>希望&lt;&gt;0</formula>
    </cfRule>
  </conditionalFormatting>
  <conditionalFormatting sqref="L310:M310">
    <cfRule type="expression" dxfId="29" priority="30" stopIfTrue="1">
      <formula>希望&lt;&gt;0</formula>
    </cfRule>
  </conditionalFormatting>
  <conditionalFormatting sqref="L311:M311">
    <cfRule type="expression" dxfId="28" priority="29" stopIfTrue="1">
      <formula>希望&lt;&gt;0</formula>
    </cfRule>
  </conditionalFormatting>
  <conditionalFormatting sqref="L312:M312">
    <cfRule type="expression" dxfId="27" priority="28" stopIfTrue="1">
      <formula>希望&lt;&gt;0</formula>
    </cfRule>
  </conditionalFormatting>
  <conditionalFormatting sqref="L313:M313">
    <cfRule type="expression" dxfId="26" priority="27" stopIfTrue="1">
      <formula>希望&lt;&gt;0</formula>
    </cfRule>
  </conditionalFormatting>
  <conditionalFormatting sqref="L314:M314">
    <cfRule type="expression" dxfId="25" priority="26" stopIfTrue="1">
      <formula>希望&lt;&gt;0</formula>
    </cfRule>
  </conditionalFormatting>
  <conditionalFormatting sqref="L315:M315">
    <cfRule type="expression" dxfId="24" priority="25" stopIfTrue="1">
      <formula>希望&lt;&gt;0</formula>
    </cfRule>
  </conditionalFormatting>
  <conditionalFormatting sqref="L316:M316">
    <cfRule type="expression" dxfId="23" priority="24" stopIfTrue="1">
      <formula>希望&lt;&gt;0</formula>
    </cfRule>
  </conditionalFormatting>
  <conditionalFormatting sqref="L317:M317">
    <cfRule type="expression" dxfId="22" priority="23" stopIfTrue="1">
      <formula>希望&lt;&gt;0</formula>
    </cfRule>
  </conditionalFormatting>
  <conditionalFormatting sqref="L318:M318">
    <cfRule type="expression" dxfId="21" priority="22" stopIfTrue="1">
      <formula>希望&lt;&gt;0</formula>
    </cfRule>
  </conditionalFormatting>
  <conditionalFormatting sqref="L319:M319">
    <cfRule type="expression" dxfId="20" priority="21" stopIfTrue="1">
      <formula>希望&lt;&gt;0</formula>
    </cfRule>
  </conditionalFormatting>
  <conditionalFormatting sqref="L320:M320">
    <cfRule type="expression" dxfId="19" priority="20" stopIfTrue="1">
      <formula>希望&lt;&gt;0</formula>
    </cfRule>
  </conditionalFormatting>
  <conditionalFormatting sqref="L321:M321">
    <cfRule type="expression" dxfId="18" priority="19" stopIfTrue="1">
      <formula>希望&lt;&gt;0</formula>
    </cfRule>
  </conditionalFormatting>
  <conditionalFormatting sqref="L322:M322">
    <cfRule type="expression" dxfId="17" priority="18" stopIfTrue="1">
      <formula>希望&lt;&gt;0</formula>
    </cfRule>
  </conditionalFormatting>
  <conditionalFormatting sqref="L323:M323">
    <cfRule type="expression" dxfId="16" priority="17" stopIfTrue="1">
      <formula>希望&lt;&gt;0</formula>
    </cfRule>
  </conditionalFormatting>
  <conditionalFormatting sqref="L324:M324">
    <cfRule type="expression" dxfId="15" priority="16" stopIfTrue="1">
      <formula>希望&lt;&gt;0</formula>
    </cfRule>
  </conditionalFormatting>
  <conditionalFormatting sqref="L325:M325">
    <cfRule type="expression" dxfId="14" priority="15" stopIfTrue="1">
      <formula>希望&lt;&gt;0</formula>
    </cfRule>
  </conditionalFormatting>
  <conditionalFormatting sqref="L326:M326">
    <cfRule type="expression" dxfId="13" priority="14" stopIfTrue="1">
      <formula>希望&lt;&gt;0</formula>
    </cfRule>
  </conditionalFormatting>
  <conditionalFormatting sqref="L327:M327">
    <cfRule type="expression" dxfId="12" priority="13" stopIfTrue="1">
      <formula>希望&lt;&gt;0</formula>
    </cfRule>
  </conditionalFormatting>
  <conditionalFormatting sqref="L328:M328">
    <cfRule type="expression" dxfId="11" priority="12" stopIfTrue="1">
      <formula>希望&lt;&gt;0</formula>
    </cfRule>
  </conditionalFormatting>
  <conditionalFormatting sqref="L329:M329">
    <cfRule type="expression" dxfId="10" priority="11" stopIfTrue="1">
      <formula>希望&lt;&gt;0</formula>
    </cfRule>
  </conditionalFormatting>
  <conditionalFormatting sqref="L330:M330">
    <cfRule type="expression" dxfId="9" priority="10" stopIfTrue="1">
      <formula>希望&lt;&gt;0</formula>
    </cfRule>
  </conditionalFormatting>
  <conditionalFormatting sqref="L331:M331">
    <cfRule type="expression" dxfId="8" priority="9" stopIfTrue="1">
      <formula>希望&lt;&gt;0</formula>
    </cfRule>
  </conditionalFormatting>
  <conditionalFormatting sqref="L332:M332">
    <cfRule type="expression" dxfId="7" priority="8" stopIfTrue="1">
      <formula>希望&lt;&gt;0</formula>
    </cfRule>
  </conditionalFormatting>
  <conditionalFormatting sqref="L333:M333">
    <cfRule type="expression" dxfId="6" priority="7" stopIfTrue="1">
      <formula>希望&lt;&gt;0</formula>
    </cfRule>
  </conditionalFormatting>
  <conditionalFormatting sqref="L334:M334">
    <cfRule type="expression" dxfId="5" priority="6" stopIfTrue="1">
      <formula>希望&lt;&gt;0</formula>
    </cfRule>
  </conditionalFormatting>
  <conditionalFormatting sqref="L335:M335">
    <cfRule type="expression" dxfId="4" priority="5" stopIfTrue="1">
      <formula>希望&lt;&gt;0</formula>
    </cfRule>
  </conditionalFormatting>
  <conditionalFormatting sqref="L336:M336">
    <cfRule type="expression" dxfId="3" priority="4" stopIfTrue="1">
      <formula>希望&lt;&gt;0</formula>
    </cfRule>
  </conditionalFormatting>
  <conditionalFormatting sqref="L337:M337">
    <cfRule type="expression" dxfId="2" priority="3" stopIfTrue="1">
      <formula>希望&lt;&gt;0</formula>
    </cfRule>
  </conditionalFormatting>
  <conditionalFormatting sqref="L338:M338">
    <cfRule type="expression" dxfId="1" priority="2" stopIfTrue="1">
      <formula>希望&lt;&gt;0</formula>
    </cfRule>
  </conditionalFormatting>
  <conditionalFormatting sqref="L339:M339">
    <cfRule type="expression" dxfId="0" priority="1" stopIfTrue="1">
      <formula>希望&lt;&gt;0</formula>
    </cfRule>
  </conditionalFormatting>
  <dataValidations count="465">
    <dataValidation imeMode="hiragana" allowBlank="1" showInputMessage="1" showErrorMessage="1" sqref="N184:V184 N185:V185 N186:V186 N187:V187 E266:J266 O241:R241 O242:R242 O243:R243 O244:R244 O245:R245 O246:R246 O247:R247 O248:R248 O249:R249 O250:R250 O251:R251 O252:R252 O253:R253 O254:R254 O255:R255 O256:R256 O257:R257 O258:R258 O259:R259 O260:R260 O261:R261 O262:R262 O263:R263 O264:R264 O265:R265 O266:R266 T281:Y281 T282:Y282 T283:Y283 T284:Y284 T285:Y285 T286:Y286 T287:Y287 T288:Y288 T289:Y289 T290:Y290 T291:Y291 T292:Y292 T293:Y293 T294:Y294 T295:Y295 T296:Y296 T297:Y297 T298:Y298 T299:Y299 T300:Y300 T301:Y301 T302:Y302 T303:Y303 T304:Y304 T305:Y305 T306:Y306 T307:Y307 T308:Y308 T309:Y309 T310:Y310 T311:Y311 T312:Y312 T313:Y313 T314:Y314 T315:Y315 T316:Y316 T317:Y317 T318:Y318 T319:Y319 T320:Y320 T321:Y321 T322:Y322 T323:Y323 T324:Y324 T325:Y325 T326:Y326 T327:Y327 T328:Y328 T329:Y329 T330:Y330 T331:Y331 T332:Y332 T333:Y333 T334:Y334 T335:Y335 T336:Y336 T337:Y337 T338:Y338 T339:Y339 F343:V343 F344:V344 F345:V345 F346:V346 F347:V347 F348:V348 F349:V349 F350:V350 F351:V351 I391:M391 O391:R391 I392:M392 O392:R392 I393:M393 O393:R393 I394:M394 O394:R394 I395:M395 O395:R395 I396:M396 O396:R396 I397:M397 O397:R397 I398:M398 O398:R398 I399:M399 O399:R399 I400:M400 O400:R400" xr:uid="{05C5E458-7E97-4C7D-B145-785925D6BEEE}"/>
    <dataValidation imeMode="halfAlpha" allowBlank="1" showInputMessage="1" showErrorMessage="1" sqref="I273:M273 I275:M275 P281:Q281 P282:Q282 P283:Q283 P284:Q284 P285:Q285 P286:Q286 P287:Q287 P288:Q288 P289:Q289 P290:Q290 P291:Q291 P292:Q292 P293:Q293 P294:Q294 P295:Q295 P296:Q296 P297:Q297 P298:Q298 P299:Q299 P300:Q300 P301:Q301 P302:Q302 P303:Q303 P304:Q304 P305:Q305 P306:Q306 P307:Q307 P308:Q308 P309:Q309 P310:Q310 P311:Q311 P312:Q312 P313:Q313 P314:Q314 P315:Q315 P316:Q316 P317:Q317 P318:Q318 P319:Q319 P320:Q320 P321:Q321 P322:Q322 P323:Q323 P324:Q324 P325:Q325 P326:Q326 P327:Q327 P328:Q328 P329:Q329 P330:Q330 P331:Q331 P332:Q332 P333:Q333 P334:Q334 P335:Q335 P336:Q336 P337:Q337 P338:Q338 P339:Q339 L356:O356 L357:O357 L358:O358 L359:O359 L360:O360 L361:O361 L362:O362 L363:O363 L364:O364 L365:O365 L366:O366 L367:O367 L368:O368 L369:O369 L370:O370 L371:O371 L372:O372 L373:O373 L374:O374 L375:O375 L376:O376 L377:O377 L378:O378 L379:O379 L380:O380 L381:O381 L382:O382" xr:uid="{A002C164-567F-4850-89C1-075364074D4B}"/>
    <dataValidation imeMode="hiragana" allowBlank="1" showInputMessage="1" showErrorMessage="1" sqref="I22:Y22" xr:uid="{3A932AFD-8AD4-4DF9-8E03-02B18FDB93FF}"/>
    <dataValidation type="whole" imeMode="halfAlpha" allowBlank="1" showInputMessage="1" showErrorMessage="1" error="7桁の数字を入力してください" sqref="I20:M20" xr:uid="{09220E25-517D-4C49-86CC-116C0DB3F2B4}">
      <formula1>0</formula1>
      <formula2>9999999</formula2>
    </dataValidation>
    <dataValidation imeMode="fullKatakana" allowBlank="1" showInputMessage="1" showErrorMessage="1" sqref="I24:Y24" xr:uid="{6B59ABA2-66BB-4511-BC2B-8060F3E02851}"/>
    <dataValidation imeMode="hiragana" allowBlank="1" showInputMessage="1" showErrorMessage="1" sqref="I26:Y26" xr:uid="{9803CCC6-7D90-4212-B68C-510171E6175A}"/>
    <dataValidation imeMode="hiragana" allowBlank="1" showInputMessage="1" showErrorMessage="1" sqref="I28:Y28" xr:uid="{1194AEBC-5AD5-436A-943F-A5A8832A81DB}"/>
    <dataValidation imeMode="fullKatakana" allowBlank="1" showInputMessage="1" showErrorMessage="1" sqref="I30:Y30" xr:uid="{9A9004F5-106D-4CAC-B9E6-E8BD2048D238}"/>
    <dataValidation imeMode="hiragana" allowBlank="1" showInputMessage="1" showErrorMessage="1" sqref="I32:Y32" xr:uid="{068DC935-5138-49B5-9958-C0C847395DCB}"/>
    <dataValidation imeMode="halfAlpha" allowBlank="1" showInputMessage="1" showErrorMessage="1" sqref="I34:M34" xr:uid="{CAAFBC96-A26D-41C2-9DBE-79CDBAAA6067}"/>
    <dataValidation imeMode="halfAlpha" allowBlank="1" showInputMessage="1" showErrorMessage="1" sqref="P34" xr:uid="{18D36734-838B-494A-A3F3-E4A31F1C715D}"/>
    <dataValidation imeMode="halfAlpha" allowBlank="1" showInputMessage="1" showErrorMessage="1" sqref="I36:M36" xr:uid="{101BF7EF-F13F-41C1-A006-CD9A1D01233B}"/>
    <dataValidation imeMode="halfAlpha" allowBlank="1" showInputMessage="1" showErrorMessage="1" sqref="I38:Y38" xr:uid="{AA435883-B68A-4F23-87C7-C7800073F18F}"/>
    <dataValidation type="list" imeMode="halfAlpha" allowBlank="1" showInputMessage="1" showErrorMessage="1" error="リストから選択してください" sqref="I40:M40" xr:uid="{D11DB76D-7F70-4BFE-BC7B-17B1D348218B}">
      <formula1>"一致する,一致しない"</formula1>
    </dataValidation>
    <dataValidation type="list" imeMode="halfAlpha" allowBlank="1" showInputMessage="1" showErrorMessage="1" error="リストから選択してください" sqref="I63:M63" xr:uid="{E0E480EA-6948-40A3-A082-0F393C9E57AF}">
      <formula1>"しない,する"</formula1>
    </dataValidation>
    <dataValidation type="whole" imeMode="halfAlpha" allowBlank="1" showInputMessage="1" showErrorMessage="1" error="7桁の数字を入力してください" sqref="I69:M69" xr:uid="{2A2E9B66-5650-4D93-BA7A-B38378E81612}">
      <formula1>0</formula1>
      <formula2>9999999</formula2>
    </dataValidation>
    <dataValidation imeMode="hiragana" allowBlank="1" showInputMessage="1" showErrorMessage="1" sqref="I71:Y71" xr:uid="{8389D096-D855-4AB0-860F-437FE96747FF}"/>
    <dataValidation imeMode="fullKatakana" allowBlank="1" showInputMessage="1" showErrorMessage="1" sqref="I73:Y73" xr:uid="{79540D51-2E7C-4087-B462-8A9D3BC7F346}"/>
    <dataValidation imeMode="hiragana" allowBlank="1" showInputMessage="1" showErrorMessage="1" sqref="I75:Y75" xr:uid="{2984A993-ED8D-4D1C-A841-5CFFAF2113D2}"/>
    <dataValidation imeMode="hiragana" allowBlank="1" showInputMessage="1" showErrorMessage="1" sqref="I77:Y77" xr:uid="{1E834C50-1886-4AA4-BAA1-F2066DF619C4}"/>
    <dataValidation imeMode="fullKatakana" allowBlank="1" showInputMessage="1" showErrorMessage="1" sqref="I79:Y79" xr:uid="{CFA2093F-389D-48ED-925F-F37F8B5924D4}"/>
    <dataValidation imeMode="hiragana" allowBlank="1" showInputMessage="1" showErrorMessage="1" sqref="I81:Y81" xr:uid="{959BE3C1-C3DA-4B4A-94AA-282176BAE574}"/>
    <dataValidation imeMode="halfAlpha" allowBlank="1" showInputMessage="1" showErrorMessage="1" sqref="I83:M83" xr:uid="{43A759B2-E20C-4FBA-BB79-B16A44C5E3D8}"/>
    <dataValidation imeMode="halfAlpha" allowBlank="1" showInputMessage="1" showErrorMessage="1" sqref="P83" xr:uid="{C802E456-74CB-4012-88BC-F43C019A09D5}"/>
    <dataValidation imeMode="halfAlpha" allowBlank="1" showInputMessage="1" showErrorMessage="1" sqref="I85:M85" xr:uid="{7409B4F1-AB9D-4636-A42A-8C356FAA95F9}"/>
    <dataValidation imeMode="halfAlpha" allowBlank="1" showInputMessage="1" showErrorMessage="1" sqref="I87:Y87" xr:uid="{19D4F52F-120E-4204-A942-AF7A64616165}"/>
    <dataValidation imeMode="hiragana" allowBlank="1" showInputMessage="1" showErrorMessage="1" sqref="I112:Y112" xr:uid="{50FFE844-615F-4C52-A54E-1AC4CFBA1D55}"/>
    <dataValidation imeMode="fullKatakana" allowBlank="1" showInputMessage="1" showErrorMessage="1" sqref="I114:Y114" xr:uid="{D009DFD6-674C-40A1-93DD-07B33FDCBCDB}"/>
    <dataValidation imeMode="hiragana" allowBlank="1" showInputMessage="1" showErrorMessage="1" sqref="I116:Y116" xr:uid="{173C5AF3-4996-4E51-A203-948FEF645E55}"/>
    <dataValidation type="whole" imeMode="halfAlpha" allowBlank="1" showInputMessage="1" showErrorMessage="1" error="7桁の数字を入力してください" sqref="I118:M118" xr:uid="{E9C575A1-4C39-407F-A283-CC591D3C573F}">
      <formula1>0</formula1>
      <formula2>9999999</formula2>
    </dataValidation>
    <dataValidation imeMode="hiragana" allowBlank="1" showInputMessage="1" showErrorMessage="1" sqref="I120:Y120" xr:uid="{1F89C1AE-A2D2-437A-BF8E-8AA907AC14C6}"/>
    <dataValidation imeMode="halfAlpha" allowBlank="1" showInputMessage="1" showErrorMessage="1" sqref="I122:M122" xr:uid="{E3FA4C85-78CE-4439-9459-D83A99358AB5}"/>
    <dataValidation imeMode="halfAlpha" allowBlank="1" showInputMessage="1" showErrorMessage="1" sqref="P122" xr:uid="{4180FBE3-EDE1-4D31-960E-0754E7FF6325}"/>
    <dataValidation imeMode="halfAlpha" allowBlank="1" showInputMessage="1" showErrorMessage="1" sqref="I124:M124" xr:uid="{90C74D48-9FB2-4C81-B195-B6A69A0522F0}"/>
    <dataValidation imeMode="halfAlpha" allowBlank="1" showInputMessage="1" showErrorMessage="1" sqref="I126:Y126" xr:uid="{3C840366-732C-45B5-87CA-898252C7A87F}"/>
    <dataValidation type="list" imeMode="halfAlpha" allowBlank="1" showInputMessage="1" showErrorMessage="1" error="リストから選択してください" sqref="I153:M153" xr:uid="{4291A1D1-6081-47F0-9757-A55A60BF290E}">
      <formula1>"しない,する"</formula1>
    </dataValidation>
    <dataValidation imeMode="fullKatakana" allowBlank="1" showInputMessage="1" showErrorMessage="1" sqref="I155:Y155" xr:uid="{AC225775-61C0-40B9-AF44-E2CF6E18EB0E}"/>
    <dataValidation imeMode="hiragana" allowBlank="1" showInputMessage="1" showErrorMessage="1" sqref="I157:Y157" xr:uid="{7B405C58-4BF9-47C2-9ABA-81381EE23C2C}"/>
    <dataValidation imeMode="halfAlpha" allowBlank="1" showInputMessage="1" showErrorMessage="1" sqref="I159:M159" xr:uid="{33410C49-5E08-455E-B103-C8710DE17673}"/>
    <dataValidation type="whole" imeMode="halfAlpha" allowBlank="1" showInputMessage="1" showErrorMessage="1" error="7桁の数字を入力してください" sqref="I161:M161" xr:uid="{79DEB84A-F8D5-4415-99BC-1323455A2985}">
      <formula1>0</formula1>
      <formula2>9999999</formula2>
    </dataValidation>
    <dataValidation imeMode="hiragana" allowBlank="1" showInputMessage="1" showErrorMessage="1" sqref="I163:Y163" xr:uid="{5F6374A9-F9CF-432B-8B88-799E589A406A}"/>
    <dataValidation imeMode="halfAlpha" allowBlank="1" showInputMessage="1" showErrorMessage="1" sqref="I165:M165" xr:uid="{DA0389FA-9520-4F11-869C-CAD01D4788AE}"/>
    <dataValidation imeMode="halfAlpha" allowBlank="1" showInputMessage="1" showErrorMessage="1" sqref="I167:M167" xr:uid="{188EB8A4-A932-4B02-8967-0923290F7B27}"/>
    <dataValidation imeMode="halfAlpha" allowBlank="1" showInputMessage="1" showErrorMessage="1" sqref="I169:Y169" xr:uid="{9F3C03E9-B023-4963-A7DC-75C816950813}"/>
    <dataValidation type="date" imeMode="halfAlpha" allowBlank="1" showInputMessage="1" showErrorMessage="1" error="有効な日付を入力してください" sqref="I176:M176" xr:uid="{4729905F-B828-4415-B9B9-C56DE7FC21EB}">
      <formula1>92</formula1>
      <formula2>73415</formula2>
    </dataValidation>
    <dataValidation imeMode="hiragana" allowBlank="1" showInputMessage="1" showErrorMessage="1" sqref="I178:M178" xr:uid="{A7FAAB4E-8F31-487E-9061-BA080944392F}"/>
    <dataValidation allowBlank="1" showInputMessage="1" showErrorMessage="1" sqref="B182 K232:N232 O232:P232 Q232:R232 S232:T232 U232:Y232 E279:K280" xr:uid="{46252D37-EE20-4263-A037-7B08FD18A307}"/>
    <dataValidation type="list" imeMode="halfAlpha" allowBlank="1" showInputMessage="1" showErrorMessage="1" error="リストから選択してください" sqref="K183:M183" xr:uid="{F329F6BD-B799-4CA1-92F1-6F9AD6D2DD0C}">
      <formula1>"○,　"</formula1>
    </dataValidation>
    <dataValidation type="list" imeMode="halfAlpha" allowBlank="1" showInputMessage="1" showErrorMessage="1" error="リストから選択してください" sqref="K184:M184" xr:uid="{A687DE8A-F2A3-43AC-8C85-5432FD63B478}">
      <formula1>"○,　"</formula1>
    </dataValidation>
    <dataValidation type="list" imeMode="halfAlpha" allowBlank="1" showInputMessage="1" showErrorMessage="1" error="リストから選択してください" sqref="K185:M185" xr:uid="{E0C3FCE6-C755-4EDF-A97E-01EC914EDF84}">
      <formula1>"○,　"</formula1>
    </dataValidation>
    <dataValidation type="list" imeMode="halfAlpha" allowBlank="1" showInputMessage="1" showErrorMessage="1" error="リストから選択してください" sqref="K186:M187" xr:uid="{716B40B8-2B7B-4FC5-8883-0F8E20EEC972}">
      <formula1>"○,　"</formula1>
    </dataValidation>
    <dataValidation type="whole" imeMode="halfAlpha" allowBlank="1" showInputMessage="1" showErrorMessage="1" error="有効な数字を入力してください" sqref="W186:X186" xr:uid="{6DE901C6-9535-4980-94B5-3847813BC9DA}">
      <formula1>0</formula1>
      <formula2>100</formula2>
    </dataValidation>
    <dataValidation type="whole" imeMode="halfAlpha" allowBlank="1" showInputMessage="1" showErrorMessage="1" error="有効な数字を入力してください" sqref="W187:X187" xr:uid="{67655BF3-EB5E-4C15-A379-6D81A688ECC9}">
      <formula1>0</formula1>
      <formula2>100</formula2>
    </dataValidation>
    <dataValidation type="whole" imeMode="halfAlpha" allowBlank="1" showInputMessage="1" showErrorMessage="1" error="有効な数字を入力してください。10兆円以上になる場合は、9,999,999,999と入力してください" sqref="I189:M189" xr:uid="{AC742287-181C-4810-8943-529DA60694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1:M191" xr:uid="{D2323D2E-1E0B-49A7-9640-99B6764AC5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3:M193" xr:uid="{EC8CABAB-4E71-4A34-BF1B-847EDAF80C6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5:M195" xr:uid="{3292ED92-72A2-486D-875E-FFF805D78978}">
      <formula1>-9999999999</formula1>
      <formula2>9999999999</formula2>
    </dataValidation>
    <dataValidation type="whole" imeMode="halfAlpha" allowBlank="1" showInputMessage="1" showErrorMessage="1" error="有効な数字を入力してください" sqref="I197:M197" xr:uid="{9EDCA6D3-2904-4B39-85EC-259C47831AD2}">
      <formula1>0</formula1>
      <formula2>100</formula2>
    </dataValidation>
    <dataValidation type="date" imeMode="halfAlpha" allowBlank="1" showInputMessage="1" showErrorMessage="1" error="有効な日付を入力してください" sqref="I199:M199" xr:uid="{6F3BC3E7-6CEF-41E0-9E7C-0F0678F982D4}">
      <formula1>92</formula1>
      <formula2>73415</formula2>
    </dataValidation>
    <dataValidation type="date" imeMode="halfAlpha" allowBlank="1" showInputMessage="1" showErrorMessage="1" error="有効な日付を入力してください" sqref="I201:M201" xr:uid="{DD670AAE-F7A9-449B-8C73-F8511019BAFC}">
      <formula1>92</formula1>
      <formula2>73415</formula2>
    </dataValidation>
    <dataValidation type="whole" imeMode="halfAlpha" allowBlank="1" showInputMessage="1" showErrorMessage="1" error="有効な数字を入力してください" sqref="I204:M204" xr:uid="{25CD5BF6-9D20-4AC0-A5BB-0D468A32E1E0}">
      <formula1>0</formula1>
      <formula2>9999999999</formula2>
    </dataValidation>
    <dataValidation type="whole" imeMode="halfAlpha" allowBlank="1" showInputMessage="1" showErrorMessage="1" error="有効な数字を入力してください" sqref="I205:M205" xr:uid="{9EBD4DF2-AA44-418C-9099-4CD3C8417BB6}">
      <formula1>0</formula1>
      <formula2>9999999999</formula2>
    </dataValidation>
    <dataValidation type="whole" imeMode="halfAlpha" allowBlank="1" showInputMessage="1" showErrorMessage="1" error="有効な数字を入力してください" sqref="I206:M206" xr:uid="{FD67D764-BFC9-4B28-82CD-00F693B10BAE}">
      <formula1>0</formula1>
      <formula2>9999999999</formula2>
    </dataValidation>
    <dataValidation type="whole" imeMode="halfAlpha" allowBlank="1" showInputMessage="1" showErrorMessage="1" error="有効な数字を入力してください" sqref="I207:M207" xr:uid="{A2118728-F039-4D0C-97F0-C191B7D3B2DA}">
      <formula1>0</formula1>
      <formula2>9999999999</formula2>
    </dataValidation>
    <dataValidation type="list" imeMode="halfAlpha" allowBlank="1" showInputMessage="1" showErrorMessage="1" error="リストから選択してください" sqref="I212:M212" xr:uid="{1265BC22-DEF5-4E38-98B3-92F40CEEC98B}">
      <formula1>"有,無,　"</formula1>
    </dataValidation>
    <dataValidation type="list" imeMode="halfAlpha" allowBlank="1" showInputMessage="1" showErrorMessage="1" error="リストから選択してください" sqref="I213:M213" xr:uid="{0388FB53-9FE6-44AC-A19D-88554FFE8FAB}">
      <formula1>"有,無,　"</formula1>
    </dataValidation>
    <dataValidation type="list" imeMode="halfAlpha" allowBlank="1" showInputMessage="1" showErrorMessage="1" error="リストから選択してください" sqref="I214:M214" xr:uid="{0E805A10-F9DF-46BC-AD32-20AB52C90936}">
      <formula1>"有,無,　"</formula1>
    </dataValidation>
    <dataValidation type="list" imeMode="halfAlpha" allowBlank="1" showInputMessage="1" showErrorMessage="1" error="リストから選択してください" sqref="I216:M216" xr:uid="{504502B1-150D-4434-A4FE-870034D9B32A}">
      <formula1>"該当する,該当しない,　"</formula1>
    </dataValidation>
    <dataValidation type="date" imeMode="halfAlpha" allowBlank="1" showInputMessage="1" showErrorMessage="1" error="有効な日付を入力してください" sqref="K225:M225" xr:uid="{74F54314-ADF7-462C-9C71-B4F84EE23BB8}">
      <formula1>92</formula1>
      <formula2>73415</formula2>
    </dataValidation>
    <dataValidation type="date" imeMode="halfAlpha" allowBlank="1" showInputMessage="1" showErrorMessage="1" error="有効な日付を入力してください" sqref="K226:M226" xr:uid="{7E20E83A-4960-41CB-A11F-459BF94E95D9}">
      <formula1>92</formula1>
      <formula2>73415</formula2>
    </dataValidation>
    <dataValidation type="date" imeMode="halfAlpha" allowBlank="1" showInputMessage="1" showErrorMessage="1" error="有効な日付を入力してください" sqref="O225" xr:uid="{52743A6B-BB2E-49CC-9E0B-A327A7297D0A}">
      <formula1>92</formula1>
      <formula2>73415</formula2>
    </dataValidation>
    <dataValidation type="date" imeMode="halfAlpha" allowBlank="1" showInputMessage="1" showErrorMessage="1" error="有効な日付を入力してください" sqref="O226" xr:uid="{52371042-A3CD-4CF3-9E35-3F9594345B6F}">
      <formula1>92</formula1>
      <formula2>73415</formula2>
    </dataValidation>
    <dataValidation type="date" imeMode="halfAlpha" allowBlank="1" showInputMessage="1" showErrorMessage="1" error="有効な日付を入力してください" sqref="Q225" xr:uid="{0A1CEC5A-F947-4F95-B06C-DA1F4E00A321}">
      <formula1>92</formula1>
      <formula2>73415</formula2>
    </dataValidation>
    <dataValidation type="date" imeMode="halfAlpha" allowBlank="1" showInputMessage="1" showErrorMessage="1" error="有効な日付を入力してください" sqref="Q226" xr:uid="{3C54587E-BB07-4047-BBD4-3D9F619742BC}">
      <formula1>92</formula1>
      <formula2>73415</formula2>
    </dataValidation>
    <dataValidation type="date" imeMode="halfAlpha" allowBlank="1" showInputMessage="1" showErrorMessage="1" error="有効な日付を入力してください" sqref="S225" xr:uid="{F7EEBBE7-E144-49F1-8D1E-3B5289A365F6}">
      <formula1>92</formula1>
      <formula2>73415</formula2>
    </dataValidation>
    <dataValidation type="date" imeMode="halfAlpha" allowBlank="1" showInputMessage="1" showErrorMessage="1" error="有効な日付を入力してください" sqref="S226" xr:uid="{FD056424-C4B7-487A-AB4A-B9B0F795771F}">
      <formula1>92</formula1>
      <formula2>73415</formula2>
    </dataValidation>
    <dataValidation type="whole" imeMode="halfAlpha" allowBlank="1" showInputMessage="1" showErrorMessage="1" error="有効な数字を入力してください。10兆円以上になる場合は、9,999,999,999と入力してください" sqref="K227:N227" xr:uid="{A5407C50-3154-47BF-985A-A27440CF66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7:P227" xr:uid="{97BE1CE6-35AE-4A1E-BAED-B41E374966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7:R227" xr:uid="{A0C76A21-0E49-4025-ADD1-6CBB7CBACE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7:T227" xr:uid="{23E3BAEB-37FD-4EF3-96D6-4E568310FD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7:Y227" xr:uid="{8E3D2EAF-291C-4F8E-B64A-5962C8A9CE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8:N228" xr:uid="{722C2E5F-2176-440E-8BEB-B952A7EF49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8:P228" xr:uid="{9714CB15-E17E-4A10-8F9F-8EAD4DAE55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8:R228" xr:uid="{9775320D-B75F-4764-8435-4DE4313549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8:T228" xr:uid="{46864F63-363B-4EE4-99ED-F44F5DEE46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8:Y228" xr:uid="{11B04204-EC01-4B90-A6DA-CFE95B9C05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9:N229" xr:uid="{FD2C2F8B-2D94-4518-BBB9-58170DC266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9:P229" xr:uid="{CB3FD19D-2E90-4090-B266-DD3209FB72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R229" xr:uid="{FDC8B6D5-F088-45E5-860B-0824B7D430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9:T229" xr:uid="{A8E93C82-D501-4843-87BC-8C95A8ED5B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9:Y229" xr:uid="{8A3B5ADE-0DBA-41CD-889C-079D07013E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0:N230" xr:uid="{4C26B918-D022-4B3F-845A-38E6446627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0:P230" xr:uid="{4BC982C0-F3D2-4D96-8FFE-56645A5E66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R230" xr:uid="{A986ECBC-51F9-417A-977D-3709AC81B3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0:T230" xr:uid="{C2E37475-74A4-4751-A2A6-E0190710EB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0:Y230" xr:uid="{82938CC3-866D-43A4-BE65-3E28B99224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N231" xr:uid="{85402F87-3FC2-4C21-9CB6-CB17BE2C13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3EA257A8-409D-4BF7-85E9-7A381F1EC8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C7B77066-9824-431D-9385-835249276F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4002349-4A40-42E1-A705-D9AB57E42D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63858B33-35FB-4BE1-965A-192C11DB27E2}">
      <formula1>-9999999999</formula1>
      <formula2>9999999999</formula2>
    </dataValidation>
    <dataValidation type="whole" imeMode="halfAlpha" allowBlank="1" showInputMessage="1" showErrorMessage="1" error="有効な数字を入力してください" sqref="K241:M241" xr:uid="{6FCE701D-3276-4932-8453-042330AEF7B7}">
      <formula1>0</formula1>
      <formula2>9999999999</formula2>
    </dataValidation>
    <dataValidation type="whole" imeMode="halfAlpha" allowBlank="1" showInputMessage="1" showErrorMessage="1" error="有効な数字を入力してください" sqref="K242:M242" xr:uid="{B3C1A4A6-0822-4F66-8537-774AB2491056}">
      <formula1>0</formula1>
      <formula2>9999999999</formula2>
    </dataValidation>
    <dataValidation type="whole" imeMode="halfAlpha" allowBlank="1" showInputMessage="1" showErrorMessage="1" error="有効な数字を入力してください" sqref="K243:M243" xr:uid="{2E9F76E8-A082-42C6-9E18-752C5ADF6F2F}">
      <formula1>0</formula1>
      <formula2>9999999999</formula2>
    </dataValidation>
    <dataValidation type="whole" imeMode="halfAlpha" allowBlank="1" showInputMessage="1" showErrorMessage="1" error="有効な数字を入力してください" sqref="K244:M244" xr:uid="{7C590348-EB2F-477E-AB5E-6C431F3CB69A}">
      <formula1>0</formula1>
      <formula2>9999999999</formula2>
    </dataValidation>
    <dataValidation type="whole" imeMode="halfAlpha" allowBlank="1" showInputMessage="1" showErrorMessage="1" error="有効な数字を入力してください" sqref="K245:M245" xr:uid="{6C5ABA28-E5C9-45BE-86E7-EFD90FD2C674}">
      <formula1>0</formula1>
      <formula2>9999999999</formula2>
    </dataValidation>
    <dataValidation type="whole" imeMode="halfAlpha" allowBlank="1" showInputMessage="1" showErrorMessage="1" error="有効な数字を入力してください" sqref="K246:M246" xr:uid="{287AF925-E0CA-4123-9630-246A2B7999BB}">
      <formula1>0</formula1>
      <formula2>9999999999</formula2>
    </dataValidation>
    <dataValidation type="whole" imeMode="halfAlpha" allowBlank="1" showInputMessage="1" showErrorMessage="1" error="有効な数字を入力してください" sqref="K247:M247" xr:uid="{DDCD4DFE-9D34-414C-83F6-8162F241B755}">
      <formula1>0</formula1>
      <formula2>9999999999</formula2>
    </dataValidation>
    <dataValidation type="whole" imeMode="halfAlpha" allowBlank="1" showInputMessage="1" showErrorMessage="1" error="有効な数字を入力してください" sqref="K248:M248" xr:uid="{88A54CFB-587A-41A8-BF21-6D082FD11EC3}">
      <formula1>0</formula1>
      <formula2>9999999999</formula2>
    </dataValidation>
    <dataValidation type="whole" imeMode="halfAlpha" allowBlank="1" showInputMessage="1" showErrorMessage="1" error="有効な数字を入力してください" sqref="K249:M249" xr:uid="{08A1A0A8-E37F-40E6-BA7C-FB6142DF341E}">
      <formula1>0</formula1>
      <formula2>9999999999</formula2>
    </dataValidation>
    <dataValidation type="whole" imeMode="halfAlpha" allowBlank="1" showInputMessage="1" showErrorMessage="1" error="有効な数字を入力してください" sqref="K250:M250" xr:uid="{3B37F0FE-E2C6-4C54-8194-89B833313503}">
      <formula1>0</formula1>
      <formula2>9999999999</formula2>
    </dataValidation>
    <dataValidation type="whole" imeMode="halfAlpha" allowBlank="1" showInputMessage="1" showErrorMessage="1" error="有効な数字を入力してください" sqref="K251:M251" xr:uid="{8ABB587C-32CD-4AAB-B364-73CAAEF97AE3}">
      <formula1>0</formula1>
      <formula2>9999999999</formula2>
    </dataValidation>
    <dataValidation type="whole" imeMode="halfAlpha" allowBlank="1" showInputMessage="1" showErrorMessage="1" error="有効な数字を入力してください" sqref="K252:M252" xr:uid="{5A5D8641-CC8C-44F7-B413-304A77D02DD2}">
      <formula1>0</formula1>
      <formula2>9999999999</formula2>
    </dataValidation>
    <dataValidation type="whole" imeMode="halfAlpha" allowBlank="1" showInputMessage="1" showErrorMessage="1" error="有効な数字を入力してください" sqref="K253:M253" xr:uid="{93DE1C84-6B73-41C9-9509-A985F9A953CE}">
      <formula1>0</formula1>
      <formula2>9999999999</formula2>
    </dataValidation>
    <dataValidation type="whole" imeMode="halfAlpha" allowBlank="1" showInputMessage="1" showErrorMessage="1" error="有効な数字を入力してください" sqref="K254:M254" xr:uid="{E6686D33-E326-444A-A1F0-D6334536F71A}">
      <formula1>0</formula1>
      <formula2>9999999999</formula2>
    </dataValidation>
    <dataValidation type="whole" imeMode="halfAlpha" allowBlank="1" showInputMessage="1" showErrorMessage="1" error="有効な数字を入力してください" sqref="K255:M255" xr:uid="{3D9E4E69-C369-41B3-84F5-BD12F92A7334}">
      <formula1>0</formula1>
      <formula2>9999999999</formula2>
    </dataValidation>
    <dataValidation type="whole" imeMode="halfAlpha" allowBlank="1" showInputMessage="1" showErrorMessage="1" error="有効な数字を入力してください" sqref="K256:M256" xr:uid="{A164AE37-20FF-44F4-89C9-EDC45F268458}">
      <formula1>0</formula1>
      <formula2>9999999999</formula2>
    </dataValidation>
    <dataValidation type="whole" imeMode="halfAlpha" allowBlank="1" showInputMessage="1" showErrorMessage="1" error="有効な数字を入力してください" sqref="K257:M257" xr:uid="{B09DA3F9-F3BF-4883-AD47-5162DF427B45}">
      <formula1>0</formula1>
      <formula2>9999999999</formula2>
    </dataValidation>
    <dataValidation type="whole" imeMode="halfAlpha" allowBlank="1" showInputMessage="1" showErrorMessage="1" error="有効な数字を入力してください" sqref="K258:M258" xr:uid="{BACA7234-76DA-4C63-9C9E-2FFD011AA122}">
      <formula1>0</formula1>
      <formula2>9999999999</formula2>
    </dataValidation>
    <dataValidation type="whole" imeMode="halfAlpha" allowBlank="1" showInputMessage="1" showErrorMessage="1" error="有効な数字を入力してください" sqref="K259:M259" xr:uid="{2898D3FF-AD75-400D-AA17-EFA2E2BEF5E0}">
      <formula1>0</formula1>
      <formula2>9999999999</formula2>
    </dataValidation>
    <dataValidation type="whole" imeMode="halfAlpha" allowBlank="1" showInputMessage="1" showErrorMessage="1" error="有効な数字を入力してください" sqref="K260:M260" xr:uid="{DCD1ACC8-FF36-4A75-9CBB-226816955948}">
      <formula1>0</formula1>
      <formula2>9999999999</formula2>
    </dataValidation>
    <dataValidation type="whole" imeMode="halfAlpha" allowBlank="1" showInputMessage="1" showErrorMessage="1" error="有効な数字を入力してください" sqref="K261:M261" xr:uid="{5F31923A-431C-46CD-9A29-E7B282DA0E6D}">
      <formula1>0</formula1>
      <formula2>9999999999</formula2>
    </dataValidation>
    <dataValidation type="whole" imeMode="halfAlpha" allowBlank="1" showInputMessage="1" showErrorMessage="1" error="有効な数字を入力してください" sqref="K262:M262" xr:uid="{BE70856C-7F64-4250-82CC-7B479168C873}">
      <formula1>0</formula1>
      <formula2>9999999999</formula2>
    </dataValidation>
    <dataValidation type="whole" imeMode="halfAlpha" allowBlank="1" showInputMessage="1" showErrorMessage="1" error="有効な数字を入力してください" sqref="K263:M263" xr:uid="{B1DD49ED-559F-4B19-A88C-7075096068FB}">
      <formula1>0</formula1>
      <formula2>9999999999</formula2>
    </dataValidation>
    <dataValidation type="whole" imeMode="halfAlpha" allowBlank="1" showInputMessage="1" showErrorMessage="1" error="有効な数字を入力してください" sqref="K264:M264" xr:uid="{8D4A61BD-F48D-4960-A231-10AA59B41932}">
      <formula1>0</formula1>
      <formula2>9999999999</formula2>
    </dataValidation>
    <dataValidation type="whole" imeMode="halfAlpha" allowBlank="1" showInputMessage="1" showErrorMessage="1" error="有効な数字を入力してください" sqref="K265:M265" xr:uid="{19924FD3-A9FC-4C9E-A27F-A29D62C70CDB}">
      <formula1>0</formula1>
      <formula2>9999999999</formula2>
    </dataValidation>
    <dataValidation type="whole" imeMode="halfAlpha" allowBlank="1" showInputMessage="1" showErrorMessage="1" error="有効な数字を入力してください" sqref="K266:M266" xr:uid="{A4955344-9653-4F5F-9A3A-916B31F664EA}">
      <formula1>0</formula1>
      <formula2>9999999999</formula2>
    </dataValidation>
    <dataValidation type="whole" imeMode="halfAlpha" allowBlank="1" showInputMessage="1" showErrorMessage="1" error="有効な数字を入力してください" sqref="S241" xr:uid="{30D880AA-EFF9-4571-A79A-F3F4FA574C06}">
      <formula1>0</formula1>
      <formula2>9999999999</formula2>
    </dataValidation>
    <dataValidation type="whole" imeMode="halfAlpha" allowBlank="1" showInputMessage="1" showErrorMessage="1" error="有効な数字を入力してください" sqref="S242" xr:uid="{06431ECF-5919-4FC2-8DBC-6EB4F9F95FAE}">
      <formula1>0</formula1>
      <formula2>9999999999</formula2>
    </dataValidation>
    <dataValidation type="whole" imeMode="halfAlpha" allowBlank="1" showInputMessage="1" showErrorMessage="1" error="有効な数字を入力してください" sqref="S243" xr:uid="{B4EC76A1-F2C5-497D-A66F-48851D123084}">
      <formula1>0</formula1>
      <formula2>9999999999</formula2>
    </dataValidation>
    <dataValidation type="whole" imeMode="halfAlpha" allowBlank="1" showInputMessage="1" showErrorMessage="1" error="有効な数字を入力してください" sqref="S244" xr:uid="{1DBCD7F9-4574-4DDE-94BD-A74C1A25BF92}">
      <formula1>0</formula1>
      <formula2>9999999999</formula2>
    </dataValidation>
    <dataValidation type="whole" imeMode="halfAlpha" allowBlank="1" showInputMessage="1" showErrorMessage="1" error="有効な数字を入力してください" sqref="S245" xr:uid="{2D029BA0-4886-45BA-9C0E-951AA7672DF7}">
      <formula1>0</formula1>
      <formula2>9999999999</formula2>
    </dataValidation>
    <dataValidation type="whole" imeMode="halfAlpha" allowBlank="1" showInputMessage="1" showErrorMessage="1" error="有効な数字を入力してください" sqref="S246" xr:uid="{032D77A3-5D9B-4F98-A1BB-9C4F5A586400}">
      <formula1>0</formula1>
      <formula2>9999999999</formula2>
    </dataValidation>
    <dataValidation type="whole" imeMode="halfAlpha" allowBlank="1" showInputMessage="1" showErrorMessage="1" error="有効な数字を入力してください" sqref="S247" xr:uid="{E4B6C059-1378-47C4-9F8E-599B773669E2}">
      <formula1>0</formula1>
      <formula2>9999999999</formula2>
    </dataValidation>
    <dataValidation type="whole" imeMode="halfAlpha" allowBlank="1" showInputMessage="1" showErrorMessage="1" error="有効な数字を入力してください" sqref="S248" xr:uid="{BB343846-DA4A-49FA-B513-8FB4A04A0F88}">
      <formula1>0</formula1>
      <formula2>9999999999</formula2>
    </dataValidation>
    <dataValidation type="whole" imeMode="halfAlpha" allowBlank="1" showInputMessage="1" showErrorMessage="1" error="有効な数字を入力してください" sqref="S249" xr:uid="{DD403646-9886-419A-9C6E-AB3BE30AB8DF}">
      <formula1>0</formula1>
      <formula2>9999999999</formula2>
    </dataValidation>
    <dataValidation type="whole" imeMode="halfAlpha" allowBlank="1" showInputMessage="1" showErrorMessage="1" error="有効な数字を入力してください" sqref="S250" xr:uid="{779E2212-639C-437D-B284-C611061D1694}">
      <formula1>0</formula1>
      <formula2>9999999999</formula2>
    </dataValidation>
    <dataValidation type="whole" imeMode="halfAlpha" allowBlank="1" showInputMessage="1" showErrorMessage="1" error="有効な数字を入力してください" sqref="S251" xr:uid="{EB457B3A-9C73-424B-848D-BCD8BD311033}">
      <formula1>0</formula1>
      <formula2>9999999999</formula2>
    </dataValidation>
    <dataValidation type="whole" imeMode="halfAlpha" allowBlank="1" showInputMessage="1" showErrorMessage="1" error="有効な数字を入力してください" sqref="S252" xr:uid="{CC8BEEA9-C4D3-486E-8D63-4BEC6A87EB6B}">
      <formula1>0</formula1>
      <formula2>9999999999</formula2>
    </dataValidation>
    <dataValidation type="whole" imeMode="halfAlpha" allowBlank="1" showInputMessage="1" showErrorMessage="1" error="有効な数字を入力してください" sqref="S253" xr:uid="{C072D831-3A52-42C5-B699-93A8488352FA}">
      <formula1>0</formula1>
      <formula2>9999999999</formula2>
    </dataValidation>
    <dataValidation type="whole" imeMode="halfAlpha" allowBlank="1" showInputMessage="1" showErrorMessage="1" error="有効な数字を入力してください" sqref="S254" xr:uid="{6806DAD1-A624-4B83-9222-CB94F1DB903D}">
      <formula1>0</formula1>
      <formula2>9999999999</formula2>
    </dataValidation>
    <dataValidation type="whole" imeMode="halfAlpha" allowBlank="1" showInputMessage="1" showErrorMessage="1" error="有効な数字を入力してください" sqref="S255" xr:uid="{AB96701B-73DC-40C9-9832-FFDA61FED57F}">
      <formula1>0</formula1>
      <formula2>9999999999</formula2>
    </dataValidation>
    <dataValidation type="whole" imeMode="halfAlpha" allowBlank="1" showInputMessage="1" showErrorMessage="1" error="有効な数字を入力してください" sqref="S256" xr:uid="{77289F8A-DDA2-4C29-BF92-516E16409EF1}">
      <formula1>0</formula1>
      <formula2>9999999999</formula2>
    </dataValidation>
    <dataValidation type="whole" imeMode="halfAlpha" allowBlank="1" showInputMessage="1" showErrorMessage="1" error="有効な数字を入力してください" sqref="S257" xr:uid="{BDED357C-48AC-4F41-AEE6-2A89438131EF}">
      <formula1>0</formula1>
      <formula2>9999999999</formula2>
    </dataValidation>
    <dataValidation type="whole" imeMode="halfAlpha" allowBlank="1" showInputMessage="1" showErrorMessage="1" error="有効な数字を入力してください" sqref="S258" xr:uid="{912C9E5D-085D-429A-ABD6-9AE849340C24}">
      <formula1>0</formula1>
      <formula2>9999999999</formula2>
    </dataValidation>
    <dataValidation type="whole" imeMode="halfAlpha" allowBlank="1" showInputMessage="1" showErrorMessage="1" error="有効な数字を入力してください" sqref="S259" xr:uid="{D59A58D7-4498-45E6-ACB7-29558841818E}">
      <formula1>0</formula1>
      <formula2>9999999999</formula2>
    </dataValidation>
    <dataValidation type="whole" imeMode="halfAlpha" allowBlank="1" showInputMessage="1" showErrorMessage="1" error="有効な数字を入力してください" sqref="S260" xr:uid="{CA5FC072-15C6-4751-9557-7CCA85D8FC14}">
      <formula1>0</formula1>
      <formula2>9999999999</formula2>
    </dataValidation>
    <dataValidation type="whole" imeMode="halfAlpha" allowBlank="1" showInputMessage="1" showErrorMessage="1" error="有効な数字を入力してください" sqref="S261" xr:uid="{C7A1B303-AC91-4EE8-8FBB-DB0441ED5E7C}">
      <formula1>0</formula1>
      <formula2>9999999999</formula2>
    </dataValidation>
    <dataValidation type="whole" imeMode="halfAlpha" allowBlank="1" showInputMessage="1" showErrorMessage="1" error="有効な数字を入力してください" sqref="S262" xr:uid="{4A918665-9539-416A-A16A-6BE7C36CD730}">
      <formula1>0</formula1>
      <formula2>9999999999</formula2>
    </dataValidation>
    <dataValidation type="whole" imeMode="halfAlpha" allowBlank="1" showInputMessage="1" showErrorMessage="1" error="有効な数字を入力してください" sqref="S263" xr:uid="{529F1D6D-9886-4B48-9B66-B60BA06B98FE}">
      <formula1>0</formula1>
      <formula2>9999999999</formula2>
    </dataValidation>
    <dataValidation type="whole" imeMode="halfAlpha" allowBlank="1" showInputMessage="1" showErrorMessage="1" error="有効な数字を入力してください" sqref="S264" xr:uid="{1B153A16-0504-41FC-9FCE-97FC386396F4}">
      <formula1>0</formula1>
      <formula2>9999999999</formula2>
    </dataValidation>
    <dataValidation type="whole" imeMode="halfAlpha" allowBlank="1" showInputMessage="1" showErrorMessage="1" error="有効な数字を入力してください" sqref="S265" xr:uid="{CABB69FD-B9B5-481B-A9BC-D154096A21FA}">
      <formula1>0</formula1>
      <formula2>9999999999</formula2>
    </dataValidation>
    <dataValidation type="whole" imeMode="halfAlpha" allowBlank="1" showInputMessage="1" showErrorMessage="1" error="有効な数字を入力してください" sqref="S266" xr:uid="{67D37556-A4AD-4521-8EE7-E3742A6244E4}">
      <formula1>0</formula1>
      <formula2>9999999999</formula2>
    </dataValidation>
    <dataValidation type="list" imeMode="halfAlpha" allowBlank="1" showInputMessage="1" showErrorMessage="1" error="リストから選択してください" sqref="L281:M281" xr:uid="{6F87BA39-D4BD-4E02-9B7A-B9DD3118C005}">
      <formula1>"①,②,③,　"</formula1>
    </dataValidation>
    <dataValidation type="list" imeMode="halfAlpha" allowBlank="1" showInputMessage="1" showErrorMessage="1" error="リストから選択してください" sqref="N281" xr:uid="{17432BB6-1028-4634-A266-FD1554B906B6}">
      <formula1>"大臣,知事,　"</formula1>
    </dataValidation>
    <dataValidation type="list" imeMode="halfAlpha" allowBlank="1" showInputMessage="1" showErrorMessage="1" error="リストから選択してください" sqref="O281" xr:uid="{FC26EE21-155A-4B59-9FD0-3EFE8376331D}">
      <formula1>"許可,登録,　"</formula1>
    </dataValidation>
    <dataValidation type="date" imeMode="halfAlpha" allowBlank="1" showInputMessage="1" showErrorMessage="1" error="有効な日付を入力してください" sqref="R281:S281" xr:uid="{11985FA9-1BE6-4639-871C-93273602F492}">
      <formula1>92</formula1>
      <formula2>73415</formula2>
    </dataValidation>
    <dataValidation type="list" imeMode="halfAlpha" allowBlank="1" showInputMessage="1" showErrorMessage="1" error="リストから選択してください" sqref="L282:M282" xr:uid="{8C4BB1DB-939B-463C-874F-3027845E5274}">
      <formula1>"①,②,③,　"</formula1>
    </dataValidation>
    <dataValidation type="list" imeMode="halfAlpha" allowBlank="1" showInputMessage="1" showErrorMessage="1" error="リストから選択してください" sqref="N282" xr:uid="{AA04876A-E2F9-41C6-A800-55729F1ED44B}">
      <formula1>"大臣,知事,　"</formula1>
    </dataValidation>
    <dataValidation type="list" imeMode="halfAlpha" allowBlank="1" showInputMessage="1" showErrorMessage="1" error="リストから選択してください" sqref="O282" xr:uid="{382F19D8-9E89-4C00-B419-A69476C02D8E}">
      <formula1>"許可,登録,　"</formula1>
    </dataValidation>
    <dataValidation type="date" imeMode="halfAlpha" allowBlank="1" showInputMessage="1" showErrorMessage="1" error="有効な日付を入力してください" sqref="R282:S282" xr:uid="{8A0FA043-0FA7-4448-B79E-7ED74A9F15FA}">
      <formula1>92</formula1>
      <formula2>73415</formula2>
    </dataValidation>
    <dataValidation type="list" imeMode="halfAlpha" allowBlank="1" showInputMessage="1" showErrorMessage="1" error="リストから選択してください" sqref="L283:M283" xr:uid="{DCC306BD-3063-4C4D-B9E5-B90F00A7F00E}">
      <formula1>"①,②,③,　"</formula1>
    </dataValidation>
    <dataValidation type="list" imeMode="halfAlpha" allowBlank="1" showInputMessage="1" showErrorMessage="1" error="リストから選択してください" sqref="N283" xr:uid="{B8D1888B-47A9-49C1-A60A-7604CA1A2F3A}">
      <formula1>"大臣,知事,　"</formula1>
    </dataValidation>
    <dataValidation type="list" imeMode="halfAlpha" allowBlank="1" showInputMessage="1" showErrorMessage="1" error="リストから選択してください" sqref="O283" xr:uid="{71C94FF2-DBF1-4B58-B881-AF08E4385C78}">
      <formula1>"許可,登録,　"</formula1>
    </dataValidation>
    <dataValidation type="date" imeMode="halfAlpha" allowBlank="1" showInputMessage="1" showErrorMessage="1" error="有効な日付を入力してください" sqref="R283:S283" xr:uid="{53F2E8A8-07AA-47C3-95E5-8FE5D637766D}">
      <formula1>92</formula1>
      <formula2>73415</formula2>
    </dataValidation>
    <dataValidation type="list" imeMode="halfAlpha" allowBlank="1" showInputMessage="1" showErrorMessage="1" error="リストから選択してください" sqref="L284:M284" xr:uid="{D6DCC2F2-0091-4B08-9774-AE8DD571BD3A}">
      <formula1>"①,②,③,　"</formula1>
    </dataValidation>
    <dataValidation type="list" imeMode="halfAlpha" allowBlank="1" showInputMessage="1" showErrorMessage="1" error="リストから選択してください" sqref="N284" xr:uid="{F44A857C-890B-4DEA-A8E5-32EC2A0CC61E}">
      <formula1>"大臣,知事,　"</formula1>
    </dataValidation>
    <dataValidation type="list" imeMode="halfAlpha" allowBlank="1" showInputMessage="1" showErrorMessage="1" error="リストから選択してください" sqref="O284" xr:uid="{0329F3F2-7382-4EDD-9EC5-8290E3B63CC3}">
      <formula1>"許可,登録,　"</formula1>
    </dataValidation>
    <dataValidation type="date" imeMode="halfAlpha" allowBlank="1" showInputMessage="1" showErrorMessage="1" error="有効な日付を入力してください" sqref="R284:S284" xr:uid="{3C16A23E-4C2C-40BE-BFD5-6DF448853640}">
      <formula1>92</formula1>
      <formula2>73415</formula2>
    </dataValidation>
    <dataValidation type="list" imeMode="halfAlpha" allowBlank="1" showInputMessage="1" showErrorMessage="1" error="リストから選択してください" sqref="L285:M285" xr:uid="{D043B7CA-D69C-44AD-BD64-DF4A12E6DBBA}">
      <formula1>"①,②,③,　"</formula1>
    </dataValidation>
    <dataValidation type="list" imeMode="halfAlpha" allowBlank="1" showInputMessage="1" showErrorMessage="1" error="リストから選択してください" sqref="N285" xr:uid="{CD5F4E7D-5366-46CC-9FA2-F7126B414349}">
      <formula1>"大臣,知事,　"</formula1>
    </dataValidation>
    <dataValidation type="list" imeMode="halfAlpha" allowBlank="1" showInputMessage="1" showErrorMessage="1" error="リストから選択してください" sqref="O285" xr:uid="{B9B96522-CAF5-4FA5-BBA1-2C1E209DFCE8}">
      <formula1>"許可,登録,　"</formula1>
    </dataValidation>
    <dataValidation type="date" imeMode="halfAlpha" allowBlank="1" showInputMessage="1" showErrorMessage="1" error="有効な日付を入力してください" sqref="R285:S285" xr:uid="{8D31F03E-F910-448C-B860-923D48BA983A}">
      <formula1>92</formula1>
      <formula2>73415</formula2>
    </dataValidation>
    <dataValidation type="list" imeMode="halfAlpha" allowBlank="1" showInputMessage="1" showErrorMessage="1" error="リストから選択してください" sqref="L286:M286" xr:uid="{FBA8633E-9360-4474-BB53-DE358770F03C}">
      <formula1>"①,②,③,　"</formula1>
    </dataValidation>
    <dataValidation type="list" imeMode="halfAlpha" allowBlank="1" showInputMessage="1" showErrorMessage="1" error="リストから選択してください" sqref="N286" xr:uid="{6D200E7A-7D2C-4330-9E95-14D57E98AE69}">
      <formula1>"大臣,知事,　"</formula1>
    </dataValidation>
    <dataValidation type="list" imeMode="halfAlpha" allowBlank="1" showInputMessage="1" showErrorMessage="1" error="リストから選択してください" sqref="O286" xr:uid="{9D0E7AE5-F25F-496C-B1A6-F173C15A4189}">
      <formula1>"許可,登録,　"</formula1>
    </dataValidation>
    <dataValidation type="date" imeMode="halfAlpha" allowBlank="1" showInputMessage="1" showErrorMessage="1" error="有効な日付を入力してください" sqref="R286:S286" xr:uid="{9DBF305F-3919-4D26-BF89-378CC7E680AD}">
      <formula1>92</formula1>
      <formula2>73415</formula2>
    </dataValidation>
    <dataValidation type="list" imeMode="halfAlpha" allowBlank="1" showInputMessage="1" showErrorMessage="1" error="リストから選択してください" sqref="L287:M287" xr:uid="{EF8A8F53-2CB0-4CC3-B8EB-BA2C1677966E}">
      <formula1>"①,②,③,　"</formula1>
    </dataValidation>
    <dataValidation type="list" imeMode="halfAlpha" allowBlank="1" showInputMessage="1" showErrorMessage="1" error="リストから選択してください" sqref="N287" xr:uid="{75D9358A-E544-47CC-A496-E86A888A16D6}">
      <formula1>"大臣,知事,　"</formula1>
    </dataValidation>
    <dataValidation type="list" imeMode="halfAlpha" allowBlank="1" showInputMessage="1" showErrorMessage="1" error="リストから選択してください" sqref="O287" xr:uid="{561A7865-BFF6-4549-9B01-BB4774F1FA97}">
      <formula1>"許可,登録,　"</formula1>
    </dataValidation>
    <dataValidation type="date" imeMode="halfAlpha" allowBlank="1" showInputMessage="1" showErrorMessage="1" error="有効な日付を入力してください" sqref="R287:S287" xr:uid="{46076449-5234-4671-84F4-B7B4897E0BC0}">
      <formula1>92</formula1>
      <formula2>73415</formula2>
    </dataValidation>
    <dataValidation type="list" imeMode="halfAlpha" allowBlank="1" showInputMessage="1" showErrorMessage="1" error="リストから選択してください" sqref="L288:M288" xr:uid="{E482EF6B-EE95-4E21-BEF1-04FA11708DFF}">
      <formula1>"①,②,③,　"</formula1>
    </dataValidation>
    <dataValidation type="list" imeMode="halfAlpha" allowBlank="1" showInputMessage="1" showErrorMessage="1" error="リストから選択してください" sqref="N288" xr:uid="{1B2715B5-FFF2-40A8-BE14-9F41BC052CEF}">
      <formula1>"大臣,知事,　"</formula1>
    </dataValidation>
    <dataValidation type="list" imeMode="halfAlpha" allowBlank="1" showInputMessage="1" showErrorMessage="1" error="リストから選択してください" sqref="O288" xr:uid="{01AB70B9-56EE-4012-9C6F-2A5961D6126A}">
      <formula1>"許可,登録,　"</formula1>
    </dataValidation>
    <dataValidation type="date" imeMode="halfAlpha" allowBlank="1" showInputMessage="1" showErrorMessage="1" error="有効な日付を入力してください" sqref="R288:S288" xr:uid="{99189227-E4CE-4E18-B0FE-5BD1C71EE708}">
      <formula1>92</formula1>
      <formula2>73415</formula2>
    </dataValidation>
    <dataValidation type="list" imeMode="halfAlpha" allowBlank="1" showInputMessage="1" showErrorMessage="1" error="リストから選択してください" sqref="L289:M289" xr:uid="{5E709B5F-4E5E-4318-A281-B30D748CD901}">
      <formula1>"①,②,③,　"</formula1>
    </dataValidation>
    <dataValidation type="list" imeMode="halfAlpha" allowBlank="1" showInputMessage="1" showErrorMessage="1" error="リストから選択してください" sqref="N289" xr:uid="{AE0D56DE-5A0E-49DC-9D75-5E6CAC9C3B4C}">
      <formula1>"大臣,知事,　"</formula1>
    </dataValidation>
    <dataValidation type="list" imeMode="halfAlpha" allowBlank="1" showInputMessage="1" showErrorMessage="1" error="リストから選択してください" sqref="O289" xr:uid="{9E3FFE66-7429-4B9C-AE3E-06FCAEB7DD51}">
      <formula1>"許可,登録,　"</formula1>
    </dataValidation>
    <dataValidation type="date" imeMode="halfAlpha" allowBlank="1" showInputMessage="1" showErrorMessage="1" error="有効な日付を入力してください" sqref="R289:S289" xr:uid="{86DAEDDC-2180-40B9-8B3C-002D04916835}">
      <formula1>92</formula1>
      <formula2>73415</formula2>
    </dataValidation>
    <dataValidation type="list" imeMode="halfAlpha" allowBlank="1" showInputMessage="1" showErrorMessage="1" error="リストから選択してください" sqref="L290:M290" xr:uid="{24B3B8DC-690F-4D6A-9B9E-37ABCDB383EF}">
      <formula1>"①,②,③,　"</formula1>
    </dataValidation>
    <dataValidation type="list" imeMode="halfAlpha" allowBlank="1" showInputMessage="1" showErrorMessage="1" error="リストから選択してください" sqref="N290" xr:uid="{A69B9E63-5E90-4E92-91DD-3573DB4A95B8}">
      <formula1>"大臣,知事,　"</formula1>
    </dataValidation>
    <dataValidation type="list" imeMode="halfAlpha" allowBlank="1" showInputMessage="1" showErrorMessage="1" error="リストから選択してください" sqref="O290" xr:uid="{01F98CAE-49C1-4E14-9AEE-672CC96E6E46}">
      <formula1>"許可,登録,　"</formula1>
    </dataValidation>
    <dataValidation type="date" imeMode="halfAlpha" allowBlank="1" showInputMessage="1" showErrorMessage="1" error="有効な日付を入力してください" sqref="R290:S290" xr:uid="{7EB8B393-3A3E-4DB8-BB78-B6A29A10A016}">
      <formula1>92</formula1>
      <formula2>73415</formula2>
    </dataValidation>
    <dataValidation type="list" imeMode="halfAlpha" allowBlank="1" showInputMessage="1" showErrorMessage="1" error="リストから選択してください" sqref="L291:M291" xr:uid="{42D9F786-9557-4A6D-8B9D-3FA1F4D8E595}">
      <formula1>"①,②,③,　"</formula1>
    </dataValidation>
    <dataValidation type="list" imeMode="halfAlpha" allowBlank="1" showInputMessage="1" showErrorMessage="1" error="リストから選択してください" sqref="N291" xr:uid="{BB594F59-41FE-4656-B2D0-F233A6D974BE}">
      <formula1>"大臣,知事,　"</formula1>
    </dataValidation>
    <dataValidation type="list" imeMode="halfAlpha" allowBlank="1" showInputMessage="1" showErrorMessage="1" error="リストから選択してください" sqref="O291" xr:uid="{0B64F705-ABDE-4665-843D-73E6D5986DB8}">
      <formula1>"許可,登録,　"</formula1>
    </dataValidation>
    <dataValidation type="date" imeMode="halfAlpha" allowBlank="1" showInputMessage="1" showErrorMessage="1" error="有効な日付を入力してください" sqref="R291:S291" xr:uid="{F253A0A2-1E94-4CD6-8314-C6C564DE037A}">
      <formula1>92</formula1>
      <formula2>73415</formula2>
    </dataValidation>
    <dataValidation type="list" imeMode="halfAlpha" allowBlank="1" showInputMessage="1" showErrorMessage="1" error="リストから選択してください" sqref="L292:M292" xr:uid="{734348A4-C1F2-4CF4-A9EF-72D2D90B4309}">
      <formula1>"①,②,③,　"</formula1>
    </dataValidation>
    <dataValidation type="list" imeMode="halfAlpha" allowBlank="1" showInputMessage="1" showErrorMessage="1" error="リストから選択してください" sqref="N292" xr:uid="{339C15DF-7BDC-4060-9794-A42F882BD162}">
      <formula1>"大臣,知事,　"</formula1>
    </dataValidation>
    <dataValidation type="list" imeMode="halfAlpha" allowBlank="1" showInputMessage="1" showErrorMessage="1" error="リストから選択してください" sqref="O292" xr:uid="{57F66AFB-1CAE-42B3-9D60-CB26223AF1BF}">
      <formula1>"許可,登録,　"</formula1>
    </dataValidation>
    <dataValidation type="date" imeMode="halfAlpha" allowBlank="1" showInputMessage="1" showErrorMessage="1" error="有効な日付を入力してください" sqref="R292:S292" xr:uid="{9EAEEDF7-013E-4CCB-9F11-B0220AC629E0}">
      <formula1>92</formula1>
      <formula2>73415</formula2>
    </dataValidation>
    <dataValidation type="list" imeMode="halfAlpha" allowBlank="1" showInputMessage="1" showErrorMessage="1" error="リストから選択してください" sqref="L293:M293" xr:uid="{BAFE476A-E46B-4C7D-B296-E76F5ECCAC2C}">
      <formula1>"①,②,③,　"</formula1>
    </dataValidation>
    <dataValidation type="list" imeMode="halfAlpha" allowBlank="1" showInputMessage="1" showErrorMessage="1" error="リストから選択してください" sqref="N293" xr:uid="{D483D14B-6A62-4740-86DA-E080BF080B4E}">
      <formula1>"大臣,知事,　"</formula1>
    </dataValidation>
    <dataValidation type="list" imeMode="halfAlpha" allowBlank="1" showInputMessage="1" showErrorMessage="1" error="リストから選択してください" sqref="O293" xr:uid="{D7BAB0F0-1695-44ED-9D0F-8E218A46E50E}">
      <formula1>"許可,登録,　"</formula1>
    </dataValidation>
    <dataValidation type="date" imeMode="halfAlpha" allowBlank="1" showInputMessage="1" showErrorMessage="1" error="有効な日付を入力してください" sqref="R293:S293" xr:uid="{040BA367-BEAB-4B35-9527-7F4712A5F779}">
      <formula1>92</formula1>
      <formula2>73415</formula2>
    </dataValidation>
    <dataValidation type="list" imeMode="halfAlpha" allowBlank="1" showInputMessage="1" showErrorMessage="1" error="リストから選択してください" sqref="L294:M294" xr:uid="{3072CB68-FC51-40B2-A31B-B79934E84784}">
      <formula1>"①,②,③,　"</formula1>
    </dataValidation>
    <dataValidation type="list" imeMode="halfAlpha" allowBlank="1" showInputMessage="1" showErrorMessage="1" error="リストから選択してください" sqref="N294" xr:uid="{412F29BC-616A-48BC-B665-DB5757902870}">
      <formula1>"大臣,知事,　"</formula1>
    </dataValidation>
    <dataValidation type="list" imeMode="halfAlpha" allowBlank="1" showInputMessage="1" showErrorMessage="1" error="リストから選択してください" sqref="O294" xr:uid="{14BB7E9A-BBEE-4213-9A46-52F5DD0F1392}">
      <formula1>"許可,登録,　"</formula1>
    </dataValidation>
    <dataValidation type="date" imeMode="halfAlpha" allowBlank="1" showInputMessage="1" showErrorMessage="1" error="有効な日付を入力してください" sqref="R294:S294" xr:uid="{131EB482-7CFA-4D62-9DB3-6744A424D17A}">
      <formula1>92</formula1>
      <formula2>73415</formula2>
    </dataValidation>
    <dataValidation type="list" imeMode="halfAlpha" allowBlank="1" showInputMessage="1" showErrorMessage="1" error="リストから選択してください" sqref="L295:M295" xr:uid="{664EC11C-597E-47DB-832E-172E666AB5B3}">
      <formula1>"①,②,③,　"</formula1>
    </dataValidation>
    <dataValidation type="list" imeMode="halfAlpha" allowBlank="1" showInputMessage="1" showErrorMessage="1" error="リストから選択してください" sqref="N295" xr:uid="{18FFE6E2-D654-45FD-BA87-EAFBAA1A73AA}">
      <formula1>"大臣,知事,　"</formula1>
    </dataValidation>
    <dataValidation type="list" imeMode="halfAlpha" allowBlank="1" showInputMessage="1" showErrorMessage="1" error="リストから選択してください" sqref="O295" xr:uid="{51D54856-2F65-4CA8-8BCD-0D4EED641F4A}">
      <formula1>"許可,登録,　"</formula1>
    </dataValidation>
    <dataValidation type="date" imeMode="halfAlpha" allowBlank="1" showInputMessage="1" showErrorMessage="1" error="有効な日付を入力してください" sqref="R295:S295" xr:uid="{0B7BDA7A-3C0B-44E6-A28B-48BD486BB764}">
      <formula1>92</formula1>
      <formula2>73415</formula2>
    </dataValidation>
    <dataValidation type="list" imeMode="halfAlpha" allowBlank="1" showInputMessage="1" showErrorMessage="1" error="リストから選択してください" sqref="L296:M296" xr:uid="{AE4E49F9-5F6F-418C-822A-6F5393DCB6CC}">
      <formula1>"①,②,③,　"</formula1>
    </dataValidation>
    <dataValidation type="list" imeMode="halfAlpha" allowBlank="1" showInputMessage="1" showErrorMessage="1" error="リストから選択してください" sqref="N296" xr:uid="{39F88523-8F04-44BC-A4AD-A3B819EC02EE}">
      <formula1>"大臣,知事,　"</formula1>
    </dataValidation>
    <dataValidation type="list" imeMode="halfAlpha" allowBlank="1" showInputMessage="1" showErrorMessage="1" error="リストから選択してください" sqref="O296" xr:uid="{4F44964A-8D90-46BC-A958-7BF830012016}">
      <formula1>"許可,登録,　"</formula1>
    </dataValidation>
    <dataValidation type="date" imeMode="halfAlpha" allowBlank="1" showInputMessage="1" showErrorMessage="1" error="有効な日付を入力してください" sqref="R296:S296" xr:uid="{C40355A4-B8AE-4EF7-892F-7170FB39111B}">
      <formula1>92</formula1>
      <formula2>73415</formula2>
    </dataValidation>
    <dataValidation type="list" imeMode="halfAlpha" allowBlank="1" showInputMessage="1" showErrorMessage="1" error="リストから選択してください" sqref="L297:M297" xr:uid="{5DC6678F-B559-449A-A4BD-59D591DA360B}">
      <formula1>"①,②,③,　"</formula1>
    </dataValidation>
    <dataValidation type="list" imeMode="halfAlpha" allowBlank="1" showInputMessage="1" showErrorMessage="1" error="リストから選択してください" sqref="N297" xr:uid="{B93ECD01-82EF-4BD6-A6CE-EB69FF14CC82}">
      <formula1>"大臣,知事,　"</formula1>
    </dataValidation>
    <dataValidation type="list" imeMode="halfAlpha" allowBlank="1" showInputMessage="1" showErrorMessage="1" error="リストから選択してください" sqref="O297" xr:uid="{7A6458E1-1D87-42A8-A153-B5CB416588A5}">
      <formula1>"許可,登録,　"</formula1>
    </dataValidation>
    <dataValidation type="date" imeMode="halfAlpha" allowBlank="1" showInputMessage="1" showErrorMessage="1" error="有効な日付を入力してください" sqref="R297:S297" xr:uid="{A99EE2E2-963F-4412-9170-25DB07EED27E}">
      <formula1>92</formula1>
      <formula2>73415</formula2>
    </dataValidation>
    <dataValidation type="list" imeMode="halfAlpha" allowBlank="1" showInputMessage="1" showErrorMessage="1" error="リストから選択してください" sqref="L298:M298" xr:uid="{DB18AA47-DBB6-4AF9-9381-379948B5B1B8}">
      <formula1>"①,②,③,　"</formula1>
    </dataValidation>
    <dataValidation type="list" imeMode="halfAlpha" allowBlank="1" showInputMessage="1" showErrorMessage="1" error="リストから選択してください" sqref="N298" xr:uid="{DE084F24-875B-4224-90CE-7C47B857278C}">
      <formula1>"大臣,知事,　"</formula1>
    </dataValidation>
    <dataValidation type="list" imeMode="halfAlpha" allowBlank="1" showInputMessage="1" showErrorMessage="1" error="リストから選択してください" sqref="O298" xr:uid="{846BA2BA-F5AB-455B-968A-998D467D2484}">
      <formula1>"許可,登録,　"</formula1>
    </dataValidation>
    <dataValidation type="date" imeMode="halfAlpha" allowBlank="1" showInputMessage="1" showErrorMessage="1" error="有効な日付を入力してください" sqref="R298:S298" xr:uid="{62930195-6678-4138-8C76-5581B479F5EE}">
      <formula1>92</formula1>
      <formula2>73415</formula2>
    </dataValidation>
    <dataValidation type="list" imeMode="halfAlpha" allowBlank="1" showInputMessage="1" showErrorMessage="1" error="リストから選択してください" sqref="L299:M299" xr:uid="{1A50DFD3-0AEB-4CDB-8BE4-6A83F580286F}">
      <formula1>"①,②,③,　"</formula1>
    </dataValidation>
    <dataValidation type="list" imeMode="halfAlpha" allowBlank="1" showInputMessage="1" showErrorMessage="1" error="リストから選択してください" sqref="N299" xr:uid="{22D0466B-66F9-423E-85DE-54AEB9B58FF6}">
      <formula1>"大臣,知事,　"</formula1>
    </dataValidation>
    <dataValidation type="list" imeMode="halfAlpha" allowBlank="1" showInputMessage="1" showErrorMessage="1" error="リストから選択してください" sqref="O299" xr:uid="{4B5C1296-10D7-499E-AEC5-881125ECC7CC}">
      <formula1>"許可,登録,　"</formula1>
    </dataValidation>
    <dataValidation type="date" imeMode="halfAlpha" allowBlank="1" showInputMessage="1" showErrorMessage="1" error="有効な日付を入力してください" sqref="R299:S299" xr:uid="{470E36FF-E3E0-4D28-ABC5-DFCA9801E03F}">
      <formula1>92</formula1>
      <formula2>73415</formula2>
    </dataValidation>
    <dataValidation type="list" imeMode="halfAlpha" allowBlank="1" showInputMessage="1" showErrorMessage="1" error="リストから選択してください" sqref="L300:M300" xr:uid="{1BA68F1D-FE03-44CF-A305-71AA406762F4}">
      <formula1>"①,②,③,　"</formula1>
    </dataValidation>
    <dataValidation type="list" imeMode="halfAlpha" allowBlank="1" showInputMessage="1" showErrorMessage="1" error="リストから選択してください" sqref="N300" xr:uid="{3284BE8A-382C-488B-985F-5B212A420AEC}">
      <formula1>"大臣,知事,　"</formula1>
    </dataValidation>
    <dataValidation type="list" imeMode="halfAlpha" allowBlank="1" showInputMessage="1" showErrorMessage="1" error="リストから選択してください" sqref="O300" xr:uid="{312D3895-20F7-4BE9-9EB0-5B77DA15A144}">
      <formula1>"許可,登録,　"</formula1>
    </dataValidation>
    <dataValidation type="date" imeMode="halfAlpha" allowBlank="1" showInputMessage="1" showErrorMessage="1" error="有効な日付を入力してください" sqref="R300:S300" xr:uid="{4E3B059B-B570-40FC-A0ED-0C131FD1B4B1}">
      <formula1>92</formula1>
      <formula2>73415</formula2>
    </dataValidation>
    <dataValidation type="list" imeMode="halfAlpha" allowBlank="1" showInputMessage="1" showErrorMessage="1" error="リストから選択してください" sqref="L301:M301" xr:uid="{30C7E387-B4B4-4649-8267-B6CC0424B989}">
      <formula1>"①,②,③,　"</formula1>
    </dataValidation>
    <dataValidation type="list" imeMode="halfAlpha" allowBlank="1" showInputMessage="1" showErrorMessage="1" error="リストから選択してください" sqref="N301" xr:uid="{63B4A1CC-43EA-4495-BC1E-7F681DE1CD00}">
      <formula1>"大臣,知事,　"</formula1>
    </dataValidation>
    <dataValidation type="list" imeMode="halfAlpha" allowBlank="1" showInputMessage="1" showErrorMessage="1" error="リストから選択してください" sqref="O301" xr:uid="{FBA7744D-908B-41ED-8E55-7F8B120F69C2}">
      <formula1>"許可,登録,　"</formula1>
    </dataValidation>
    <dataValidation type="date" imeMode="halfAlpha" allowBlank="1" showInputMessage="1" showErrorMessage="1" error="有効な日付を入力してください" sqref="R301:S301" xr:uid="{CC657045-68F7-4404-AAD6-F37A6A69E33A}">
      <formula1>92</formula1>
      <formula2>73415</formula2>
    </dataValidation>
    <dataValidation type="list" imeMode="halfAlpha" allowBlank="1" showInputMessage="1" showErrorMessage="1" error="リストから選択してください" sqref="L302:M302" xr:uid="{E3CF3252-F12D-4C5C-9934-A10BB10AE1EC}">
      <formula1>"①,②,③,　"</formula1>
    </dataValidation>
    <dataValidation type="list" imeMode="halfAlpha" allowBlank="1" showInputMessage="1" showErrorMessage="1" error="リストから選択してください" sqref="N302" xr:uid="{A12DB7F0-F998-4BD3-BCE3-9E70E5F490F4}">
      <formula1>"大臣,知事,　"</formula1>
    </dataValidation>
    <dataValidation type="list" imeMode="halfAlpha" allowBlank="1" showInputMessage="1" showErrorMessage="1" error="リストから選択してください" sqref="O302" xr:uid="{DEF57CB1-059C-4C3F-80C1-4DD1FC0C0B27}">
      <formula1>"許可,登録,　"</formula1>
    </dataValidation>
    <dataValidation type="date" imeMode="halfAlpha" allowBlank="1" showInputMessage="1" showErrorMessage="1" error="有効な日付を入力してください" sqref="R302:S302" xr:uid="{FC30DE1F-A38D-44A1-B253-F33C86E468DD}">
      <formula1>92</formula1>
      <formula2>73415</formula2>
    </dataValidation>
    <dataValidation type="list" imeMode="halfAlpha" allowBlank="1" showInputMessage="1" showErrorMessage="1" error="リストから選択してください" sqref="L303:M303" xr:uid="{A053F004-5068-4DA4-AF6A-F2FB8ABF20BE}">
      <formula1>"①,②,③,　"</formula1>
    </dataValidation>
    <dataValidation type="list" imeMode="halfAlpha" allowBlank="1" showInputMessage="1" showErrorMessage="1" error="リストから選択してください" sqref="N303" xr:uid="{3B97CE6E-6EA8-4240-BFA3-4DE956ABE543}">
      <formula1>"大臣,知事,　"</formula1>
    </dataValidation>
    <dataValidation type="list" imeMode="halfAlpha" allowBlank="1" showInputMessage="1" showErrorMessage="1" error="リストから選択してください" sqref="O303" xr:uid="{F74C1210-0867-4677-830E-866BE0F499C5}">
      <formula1>"許可,登録,　"</formula1>
    </dataValidation>
    <dataValidation type="date" imeMode="halfAlpha" allowBlank="1" showInputMessage="1" showErrorMessage="1" error="有効な日付を入力してください" sqref="R303:S303" xr:uid="{D326D240-5BC7-4D86-B226-F8DFE8476AF0}">
      <formula1>92</formula1>
      <formula2>73415</formula2>
    </dataValidation>
    <dataValidation type="list" imeMode="halfAlpha" allowBlank="1" showInputMessage="1" showErrorMessage="1" error="リストから選択してください" sqref="L304:M304" xr:uid="{14F63E58-AD7D-4055-B75C-5E40977525E9}">
      <formula1>"①,②,③,　"</formula1>
    </dataValidation>
    <dataValidation type="list" imeMode="halfAlpha" allowBlank="1" showInputMessage="1" showErrorMessage="1" error="リストから選択してください" sqref="N304" xr:uid="{92E49478-0748-49F2-A9FF-88ECDCC0D38E}">
      <formula1>"大臣,知事,　"</formula1>
    </dataValidation>
    <dataValidation type="list" imeMode="halfAlpha" allowBlank="1" showInputMessage="1" showErrorMessage="1" error="リストから選択してください" sqref="O304" xr:uid="{ECF32622-2B7F-4553-BE15-AD3E1613E324}">
      <formula1>"許可,登録,　"</formula1>
    </dataValidation>
    <dataValidation type="date" imeMode="halfAlpha" allowBlank="1" showInputMessage="1" showErrorMessage="1" error="有効な日付を入力してください" sqref="R304:S304" xr:uid="{5785AA9F-F1C0-402B-AB2F-67C1B790DD60}">
      <formula1>92</formula1>
      <formula2>73415</formula2>
    </dataValidation>
    <dataValidation type="list" imeMode="halfAlpha" allowBlank="1" showInputMessage="1" showErrorMessage="1" error="リストから選択してください" sqref="L305:M305" xr:uid="{7250E6A3-26E1-4C55-867C-717DED5B7FE1}">
      <formula1>"①,②,③,　"</formula1>
    </dataValidation>
    <dataValidation type="list" imeMode="halfAlpha" allowBlank="1" showInputMessage="1" showErrorMessage="1" error="リストから選択してください" sqref="N305" xr:uid="{12C680B0-B2BF-4ABE-95B7-19A4BB0D847D}">
      <formula1>"大臣,知事,　"</formula1>
    </dataValidation>
    <dataValidation type="list" imeMode="halfAlpha" allowBlank="1" showInputMessage="1" showErrorMessage="1" error="リストから選択してください" sqref="O305" xr:uid="{5151C4CD-0398-44A4-A05A-AA220C40DD83}">
      <formula1>"許可,登録,　"</formula1>
    </dataValidation>
    <dataValidation type="date" imeMode="halfAlpha" allowBlank="1" showInputMessage="1" showErrorMessage="1" error="有効な日付を入力してください" sqref="R305:S305" xr:uid="{A5270736-7646-46E9-B54D-090E5F6172E3}">
      <formula1>92</formula1>
      <formula2>73415</formula2>
    </dataValidation>
    <dataValidation type="list" imeMode="halfAlpha" allowBlank="1" showInputMessage="1" showErrorMessage="1" error="リストから選択してください" sqref="L306:M306" xr:uid="{DE40930E-C1B9-46DE-837B-2F4E0755D359}">
      <formula1>"①,②,③,　"</formula1>
    </dataValidation>
    <dataValidation type="list" imeMode="halfAlpha" allowBlank="1" showInputMessage="1" showErrorMessage="1" error="リストから選択してください" sqref="N306" xr:uid="{9F6ED530-1EBB-4263-BD7B-249A8910A4E3}">
      <formula1>"大臣,知事,　"</formula1>
    </dataValidation>
    <dataValidation type="list" imeMode="halfAlpha" allowBlank="1" showInputMessage="1" showErrorMessage="1" error="リストから選択してください" sqref="O306" xr:uid="{1D9E2406-BFF1-494D-861E-721BB1DC9BC1}">
      <formula1>"許可,登録,　"</formula1>
    </dataValidation>
    <dataValidation type="date" imeMode="halfAlpha" allowBlank="1" showInputMessage="1" showErrorMessage="1" error="有効な日付を入力してください" sqref="R306:S306" xr:uid="{3529C8D4-FEC9-404F-A648-B1BED3A9D350}">
      <formula1>92</formula1>
      <formula2>73415</formula2>
    </dataValidation>
    <dataValidation type="list" imeMode="halfAlpha" allowBlank="1" showInputMessage="1" showErrorMessage="1" error="リストから選択してください" sqref="L307:M307" xr:uid="{D833EADA-5828-4A9C-88EA-57ED7A88835E}">
      <formula1>"①,②,③,　"</formula1>
    </dataValidation>
    <dataValidation type="list" imeMode="halfAlpha" allowBlank="1" showInputMessage="1" showErrorMessage="1" error="リストから選択してください" sqref="N307" xr:uid="{D56043F3-8363-4977-88A4-52F3F2A985BD}">
      <formula1>"大臣,知事,　"</formula1>
    </dataValidation>
    <dataValidation type="list" imeMode="halfAlpha" allowBlank="1" showInputMessage="1" showErrorMessage="1" error="リストから選択してください" sqref="O307" xr:uid="{083DE1C2-8AC2-4680-B772-92B92A07EB8D}">
      <formula1>"許可,登録,　"</formula1>
    </dataValidation>
    <dataValidation type="date" imeMode="halfAlpha" allowBlank="1" showInputMessage="1" showErrorMessage="1" error="有効な日付を入力してください" sqref="R307:S307" xr:uid="{3C233761-76F0-49FA-B4C2-7EF857BC1DE3}">
      <formula1>92</formula1>
      <formula2>73415</formula2>
    </dataValidation>
    <dataValidation type="list" imeMode="halfAlpha" allowBlank="1" showInputMessage="1" showErrorMessage="1" error="リストから選択してください" sqref="L308:M308" xr:uid="{C544B25E-5ABC-4421-A9AC-708DC86BF3AA}">
      <formula1>"①,②,③,　"</formula1>
    </dataValidation>
    <dataValidation type="list" imeMode="halfAlpha" allowBlank="1" showInputMessage="1" showErrorMessage="1" error="リストから選択してください" sqref="N308" xr:uid="{DD723767-13BE-49C7-B62F-69698BCEEDBD}">
      <formula1>"大臣,知事,　"</formula1>
    </dataValidation>
    <dataValidation type="list" imeMode="halfAlpha" allowBlank="1" showInputMessage="1" showErrorMessage="1" error="リストから選択してください" sqref="O308" xr:uid="{D9B37007-22A4-4C0E-BE91-0AA661B7E510}">
      <formula1>"許可,登録,　"</formula1>
    </dataValidation>
    <dataValidation type="date" imeMode="halfAlpha" allowBlank="1" showInputMessage="1" showErrorMessage="1" error="有効な日付を入力してください" sqref="R308:S308" xr:uid="{77EB924A-B38A-49BA-8858-CC9B885C495F}">
      <formula1>92</formula1>
      <formula2>73415</formula2>
    </dataValidation>
    <dataValidation type="list" imeMode="halfAlpha" allowBlank="1" showInputMessage="1" showErrorMessage="1" error="リストから選択してください" sqref="L309:M309" xr:uid="{348594E1-A572-43B7-B25F-CAFE87000CB1}">
      <formula1>"①,②,③,　"</formula1>
    </dataValidation>
    <dataValidation type="list" imeMode="halfAlpha" allowBlank="1" showInputMessage="1" showErrorMessage="1" error="リストから選択してください" sqref="N309" xr:uid="{F45F8F2B-D16D-4770-80EA-95F26EB54B84}">
      <formula1>"大臣,知事,　"</formula1>
    </dataValidation>
    <dataValidation type="list" imeMode="halfAlpha" allowBlank="1" showInputMessage="1" showErrorMessage="1" error="リストから選択してください" sqref="O309" xr:uid="{955541E9-A526-476D-94EC-FC437679A0BB}">
      <formula1>"許可,登録,　"</formula1>
    </dataValidation>
    <dataValidation type="date" imeMode="halfAlpha" allowBlank="1" showInputMessage="1" showErrorMessage="1" error="有効な日付を入力してください" sqref="R309:S309" xr:uid="{F3355A56-F7B5-46C0-A9BE-63185AD51C06}">
      <formula1>92</formula1>
      <formula2>73415</formula2>
    </dataValidation>
    <dataValidation type="list" imeMode="halfAlpha" allowBlank="1" showInputMessage="1" showErrorMessage="1" error="リストから選択してください" sqref="L310:M310" xr:uid="{ADD8B18E-7603-4619-BFC0-74DA9793E73C}">
      <formula1>"①,②,③,　"</formula1>
    </dataValidation>
    <dataValidation type="list" imeMode="halfAlpha" allowBlank="1" showInputMessage="1" showErrorMessage="1" error="リストから選択してください" sqref="N310" xr:uid="{14506893-8CB6-4032-A3A4-5FCFDE911CB7}">
      <formula1>"大臣,知事,　"</formula1>
    </dataValidation>
    <dataValidation type="list" imeMode="halfAlpha" allowBlank="1" showInputMessage="1" showErrorMessage="1" error="リストから選択してください" sqref="O310" xr:uid="{E03671CE-C55D-423D-BDDF-44D70FD5F678}">
      <formula1>"許可,登録,　"</formula1>
    </dataValidation>
    <dataValidation type="date" imeMode="halfAlpha" allowBlank="1" showInputMessage="1" showErrorMessage="1" error="有効な日付を入力してください" sqref="R310:S310" xr:uid="{559240C6-33F3-4039-8D0F-EF4F3F80B239}">
      <formula1>92</formula1>
      <formula2>73415</formula2>
    </dataValidation>
    <dataValidation type="list" imeMode="halfAlpha" allowBlank="1" showInputMessage="1" showErrorMessage="1" error="リストから選択してください" sqref="L311:M311" xr:uid="{0A9D5565-D61D-4873-A13F-A46782884BE4}">
      <formula1>"①,②,③,　"</formula1>
    </dataValidation>
    <dataValidation type="list" imeMode="halfAlpha" allowBlank="1" showInputMessage="1" showErrorMessage="1" error="リストから選択してください" sqref="N311" xr:uid="{8298057D-B796-4333-A9A7-91D3A7FAF09D}">
      <formula1>"大臣,知事,　"</formula1>
    </dataValidation>
    <dataValidation type="list" imeMode="halfAlpha" allowBlank="1" showInputMessage="1" showErrorMessage="1" error="リストから選択してください" sqref="O311" xr:uid="{1871CD93-B51D-4675-9403-2B35936B196F}">
      <formula1>"許可,登録,　"</formula1>
    </dataValidation>
    <dataValidation type="date" imeMode="halfAlpha" allowBlank="1" showInputMessage="1" showErrorMessage="1" error="有効な日付を入力してください" sqref="R311:S311" xr:uid="{770C6AD3-DD6E-4724-B0CE-960C798C237E}">
      <formula1>92</formula1>
      <formula2>73415</formula2>
    </dataValidation>
    <dataValidation type="list" imeMode="halfAlpha" allowBlank="1" showInputMessage="1" showErrorMessage="1" error="リストから選択してください" sqref="L312:M312" xr:uid="{3771865F-291C-4A20-972B-A1A0224D79F4}">
      <formula1>"①,②,③,　"</formula1>
    </dataValidation>
    <dataValidation type="list" imeMode="halfAlpha" allowBlank="1" showInputMessage="1" showErrorMessage="1" error="リストから選択してください" sqref="N312" xr:uid="{1F5C7D7A-B180-43B8-BE01-11DB4526BF07}">
      <formula1>"大臣,知事,　"</formula1>
    </dataValidation>
    <dataValidation type="list" imeMode="halfAlpha" allowBlank="1" showInputMessage="1" showErrorMessage="1" error="リストから選択してください" sqref="O312" xr:uid="{2C66A8A8-DB5D-490C-9105-4915F129701A}">
      <formula1>"許可,登録,　"</formula1>
    </dataValidation>
    <dataValidation type="date" imeMode="halfAlpha" allowBlank="1" showInputMessage="1" showErrorMessage="1" error="有効な日付を入力してください" sqref="R312:S312" xr:uid="{BAC8FA1C-9D1A-4721-8B16-02872E15261E}">
      <formula1>92</formula1>
      <formula2>73415</formula2>
    </dataValidation>
    <dataValidation type="list" imeMode="halfAlpha" allowBlank="1" showInputMessage="1" showErrorMessage="1" error="リストから選択してください" sqref="L313:M313" xr:uid="{4F870DC8-6FF5-4978-8489-9D31759B3769}">
      <formula1>"①,②,③,　"</formula1>
    </dataValidation>
    <dataValidation type="list" imeMode="halfAlpha" allowBlank="1" showInputMessage="1" showErrorMessage="1" error="リストから選択してください" sqref="N313" xr:uid="{E026120A-3037-49CC-B61B-80AD6484E3BC}">
      <formula1>"大臣,知事,　"</formula1>
    </dataValidation>
    <dataValidation type="list" imeMode="halfAlpha" allowBlank="1" showInputMessage="1" showErrorMessage="1" error="リストから選択してください" sqref="O313" xr:uid="{AF079708-7748-42B5-9A7D-2984E238C4B5}">
      <formula1>"許可,登録,　"</formula1>
    </dataValidation>
    <dataValidation type="date" imeMode="halfAlpha" allowBlank="1" showInputMessage="1" showErrorMessage="1" error="有効な日付を入力してください" sqref="R313:S313" xr:uid="{8844542A-792B-4294-AC8A-F990EB1A628A}">
      <formula1>92</formula1>
      <formula2>73415</formula2>
    </dataValidation>
    <dataValidation type="list" imeMode="halfAlpha" allowBlank="1" showInputMessage="1" showErrorMessage="1" error="リストから選択してください" sqref="L314:M314" xr:uid="{6FA1A390-58E2-45A5-94E7-1C0BFF9A887E}">
      <formula1>"①,②,③,　"</formula1>
    </dataValidation>
    <dataValidation type="list" imeMode="halfAlpha" allowBlank="1" showInputMessage="1" showErrorMessage="1" error="リストから選択してください" sqref="N314" xr:uid="{5DDDC9E2-0D9D-4DE5-AD6F-BF13A5AD2EF4}">
      <formula1>"大臣,知事,　"</formula1>
    </dataValidation>
    <dataValidation type="list" imeMode="halfAlpha" allowBlank="1" showInputMessage="1" showErrorMessage="1" error="リストから選択してください" sqref="O314" xr:uid="{A9A6862E-3946-4F1C-8A43-9D7C45A85EFC}">
      <formula1>"許可,登録,　"</formula1>
    </dataValidation>
    <dataValidation type="date" imeMode="halfAlpha" allowBlank="1" showInputMessage="1" showErrorMessage="1" error="有効な日付を入力してください" sqref="R314:S314" xr:uid="{EDAAB148-B9EB-4DEE-A3A5-183EBAD6B46D}">
      <formula1>92</formula1>
      <formula2>73415</formula2>
    </dataValidation>
    <dataValidation type="list" imeMode="halfAlpha" allowBlank="1" showInputMessage="1" showErrorMessage="1" error="リストから選択してください" sqref="L315:M315" xr:uid="{CBA4AF80-9261-48D7-B646-51BE9ED35F4A}">
      <formula1>"①,②,③,　"</formula1>
    </dataValidation>
    <dataValidation type="list" imeMode="halfAlpha" allowBlank="1" showInputMessage="1" showErrorMessage="1" error="リストから選択してください" sqref="N315" xr:uid="{3B7B1AAA-C15F-485B-832E-10AA7060E159}">
      <formula1>"大臣,知事,　"</formula1>
    </dataValidation>
    <dataValidation type="list" imeMode="halfAlpha" allowBlank="1" showInputMessage="1" showErrorMessage="1" error="リストから選択してください" sqref="O315" xr:uid="{72DEECBB-8483-4A75-BF29-48FBF2AF586C}">
      <formula1>"許可,登録,　"</formula1>
    </dataValidation>
    <dataValidation type="date" imeMode="halfAlpha" allowBlank="1" showInputMessage="1" showErrorMessage="1" error="有効な日付を入力してください" sqref="R315:S315" xr:uid="{05EACB75-A6C6-4405-B872-4D8591EA87CA}">
      <formula1>92</formula1>
      <formula2>73415</formula2>
    </dataValidation>
    <dataValidation type="list" imeMode="halfAlpha" allowBlank="1" showInputMessage="1" showErrorMessage="1" error="リストから選択してください" sqref="L316:M316" xr:uid="{1A552F4B-28F8-47B6-BF9F-66998B7FA2B1}">
      <formula1>"①,②,③,　"</formula1>
    </dataValidation>
    <dataValidation type="list" imeMode="halfAlpha" allowBlank="1" showInputMessage="1" showErrorMessage="1" error="リストから選択してください" sqref="N316" xr:uid="{AEB0C4DE-8495-4669-91B6-410A2CDFFD05}">
      <formula1>"大臣,知事,　"</formula1>
    </dataValidation>
    <dataValidation type="list" imeMode="halfAlpha" allowBlank="1" showInputMessage="1" showErrorMessage="1" error="リストから選択してください" sqref="O316" xr:uid="{4EA08D1F-541F-4E22-A216-17C2F85C22F8}">
      <formula1>"許可,登録,　"</formula1>
    </dataValidation>
    <dataValidation type="date" imeMode="halfAlpha" allowBlank="1" showInputMessage="1" showErrorMessage="1" error="有効な日付を入力してください" sqref="R316:S316" xr:uid="{289DA125-5FFF-475D-85E2-DFF5B95F908D}">
      <formula1>92</formula1>
      <formula2>73415</formula2>
    </dataValidation>
    <dataValidation type="list" imeMode="halfAlpha" allowBlank="1" showInputMessage="1" showErrorMessage="1" error="リストから選択してください" sqref="L317:M317" xr:uid="{8AEE9EC5-25D4-47EF-99A2-BAA73CB6080C}">
      <formula1>"①,②,③,　"</formula1>
    </dataValidation>
    <dataValidation type="list" imeMode="halfAlpha" allowBlank="1" showInputMessage="1" showErrorMessage="1" error="リストから選択してください" sqref="N317" xr:uid="{2AF1A0C6-6685-42EF-AB4E-707177AB638C}">
      <formula1>"大臣,知事,　"</formula1>
    </dataValidation>
    <dataValidation type="list" imeMode="halfAlpha" allowBlank="1" showInputMessage="1" showErrorMessage="1" error="リストから選択してください" sqref="O317" xr:uid="{E10E1BA4-0F66-429E-AB8A-308BDD841CB2}">
      <formula1>"許可,登録,　"</formula1>
    </dataValidation>
    <dataValidation type="date" imeMode="halfAlpha" allowBlank="1" showInputMessage="1" showErrorMessage="1" error="有効な日付を入力してください" sqref="R317:S317" xr:uid="{18921B48-20EF-4E29-A8F7-9E73C137E798}">
      <formula1>92</formula1>
      <formula2>73415</formula2>
    </dataValidation>
    <dataValidation type="list" imeMode="halfAlpha" allowBlank="1" showInputMessage="1" showErrorMessage="1" error="リストから選択してください" sqref="L318:M318" xr:uid="{CD7BE1A2-D331-463D-BFE6-70CA6E07DF5C}">
      <formula1>"①,②,③,　"</formula1>
    </dataValidation>
    <dataValidation type="list" imeMode="halfAlpha" allowBlank="1" showInputMessage="1" showErrorMessage="1" error="リストから選択してください" sqref="N318" xr:uid="{0A17954C-6F68-45E8-B12A-F543A5806C42}">
      <formula1>"大臣,知事,　"</formula1>
    </dataValidation>
    <dataValidation type="list" imeMode="halfAlpha" allowBlank="1" showInputMessage="1" showErrorMessage="1" error="リストから選択してください" sqref="O318" xr:uid="{EB39686E-D315-44E4-87F8-E9877B2FA248}">
      <formula1>"許可,登録,　"</formula1>
    </dataValidation>
    <dataValidation type="date" imeMode="halfAlpha" allowBlank="1" showInputMessage="1" showErrorMessage="1" error="有効な日付を入力してください" sqref="R318:S318" xr:uid="{E8BFCEB6-EE37-4CDC-9710-92A0A63CC090}">
      <formula1>92</formula1>
      <formula2>73415</formula2>
    </dataValidation>
    <dataValidation type="list" imeMode="halfAlpha" allowBlank="1" showInputMessage="1" showErrorMessage="1" error="リストから選択してください" sqref="L319:M319" xr:uid="{E1678190-C0AE-4FD3-9652-7ECE2B0AAD12}">
      <formula1>"①,②,③,　"</formula1>
    </dataValidation>
    <dataValidation type="list" imeMode="halfAlpha" allowBlank="1" showInputMessage="1" showErrorMessage="1" error="リストから選択してください" sqref="N319" xr:uid="{74814317-912A-4FA9-BC49-D070A6353B28}">
      <formula1>"大臣,知事,　"</formula1>
    </dataValidation>
    <dataValidation type="list" imeMode="halfAlpha" allowBlank="1" showInputMessage="1" showErrorMessage="1" error="リストから選択してください" sqref="O319" xr:uid="{A103C9E0-B9B6-406E-92BD-9C50F0E6FE06}">
      <formula1>"許可,登録,　"</formula1>
    </dataValidation>
    <dataValidation type="date" imeMode="halfAlpha" allowBlank="1" showInputMessage="1" showErrorMessage="1" error="有効な日付を入力してください" sqref="R319:S319" xr:uid="{684634E9-2E15-42CC-B2AE-84766C6EBB32}">
      <formula1>92</formula1>
      <formula2>73415</formula2>
    </dataValidation>
    <dataValidation type="list" imeMode="halfAlpha" allowBlank="1" showInputMessage="1" showErrorMessage="1" error="リストから選択してください" sqref="L320:M320" xr:uid="{FA0172F9-97DD-4D78-A395-DCF7F39AFBD4}">
      <formula1>"①,②,③,　"</formula1>
    </dataValidation>
    <dataValidation type="list" imeMode="halfAlpha" allowBlank="1" showInputMessage="1" showErrorMessage="1" error="リストから選択してください" sqref="N320" xr:uid="{F7749E60-C052-4311-8EA1-5BE10B4F8909}">
      <formula1>"大臣,知事,　"</formula1>
    </dataValidation>
    <dataValidation type="list" imeMode="halfAlpha" allowBlank="1" showInputMessage="1" showErrorMessage="1" error="リストから選択してください" sqref="O320" xr:uid="{04E0AB48-6123-40DE-BCF9-FB391BA33CCA}">
      <formula1>"許可,登録,　"</formula1>
    </dataValidation>
    <dataValidation type="date" imeMode="halfAlpha" allowBlank="1" showInputMessage="1" showErrorMessage="1" error="有効な日付を入力してください" sqref="R320:S320" xr:uid="{0D2C14F6-118E-4855-961F-8518C164CA44}">
      <formula1>92</formula1>
      <formula2>73415</formula2>
    </dataValidation>
    <dataValidation type="list" imeMode="halfAlpha" allowBlank="1" showInputMessage="1" showErrorMessage="1" error="リストから選択してください" sqref="L321:M321" xr:uid="{CDD0AD99-AA97-4687-83F5-1627DADC797C}">
      <formula1>"①,②,③,　"</formula1>
    </dataValidation>
    <dataValidation type="list" imeMode="halfAlpha" allowBlank="1" showInputMessage="1" showErrorMessage="1" error="リストから選択してください" sqref="N321" xr:uid="{D3AB278E-763C-4F67-82C0-AC8343F79ED6}">
      <formula1>"大臣,知事,　"</formula1>
    </dataValidation>
    <dataValidation type="list" imeMode="halfAlpha" allowBlank="1" showInputMessage="1" showErrorMessage="1" error="リストから選択してください" sqref="O321" xr:uid="{74D3AC74-A648-473D-A0A0-BFC237FD9BD9}">
      <formula1>"許可,登録,　"</formula1>
    </dataValidation>
    <dataValidation type="date" imeMode="halfAlpha" allowBlank="1" showInputMessage="1" showErrorMessage="1" error="有効な日付を入力してください" sqref="R321:S321" xr:uid="{DA2858F5-8C69-4FC8-9FD0-2AC20DB4D84D}">
      <formula1>92</formula1>
      <formula2>73415</formula2>
    </dataValidation>
    <dataValidation type="list" imeMode="halfAlpha" allowBlank="1" showInputMessage="1" showErrorMessage="1" error="リストから選択してください" sqref="L322:M322" xr:uid="{D54AADD3-9C3C-42AF-B58C-3474DED04732}">
      <formula1>"①,②,③,　"</formula1>
    </dataValidation>
    <dataValidation type="list" imeMode="halfAlpha" allowBlank="1" showInputMessage="1" showErrorMessage="1" error="リストから選択してください" sqref="N322" xr:uid="{9470BCFA-BFEB-487D-9752-BF70CFF78FDD}">
      <formula1>"大臣,知事,　"</formula1>
    </dataValidation>
    <dataValidation type="list" imeMode="halfAlpha" allowBlank="1" showInputMessage="1" showErrorMessage="1" error="リストから選択してください" sqref="O322" xr:uid="{F49840AB-FFBE-4BF4-B6DC-1A4DCC003D69}">
      <formula1>"許可,登録,　"</formula1>
    </dataValidation>
    <dataValidation type="date" imeMode="halfAlpha" allowBlank="1" showInputMessage="1" showErrorMessage="1" error="有効な日付を入力してください" sqref="R322:S322" xr:uid="{79FBDAED-0D5E-4354-9E69-CFCE19685C04}">
      <formula1>92</formula1>
      <formula2>73415</formula2>
    </dataValidation>
    <dataValidation type="list" imeMode="halfAlpha" allowBlank="1" showInputMessage="1" showErrorMessage="1" error="リストから選択してください" sqref="L323:M323" xr:uid="{108987A9-58F9-4413-9AFF-732EF51DDE81}">
      <formula1>"①,②,③,　"</formula1>
    </dataValidation>
    <dataValidation type="list" imeMode="halfAlpha" allowBlank="1" showInputMessage="1" showErrorMessage="1" error="リストから選択してください" sqref="N323" xr:uid="{862225CB-A3B9-4815-90C4-8B7CEA9861C3}">
      <formula1>"大臣,知事,　"</formula1>
    </dataValidation>
    <dataValidation type="list" imeMode="halfAlpha" allowBlank="1" showInputMessage="1" showErrorMessage="1" error="リストから選択してください" sqref="O323" xr:uid="{1DFE9035-7232-4109-9B48-B6DC52C10F1F}">
      <formula1>"許可,登録,　"</formula1>
    </dataValidation>
    <dataValidation type="date" imeMode="halfAlpha" allowBlank="1" showInputMessage="1" showErrorMessage="1" error="有効な日付を入力してください" sqref="R323:S323" xr:uid="{1CA84445-E3DD-454B-BE2B-B341C5BE9528}">
      <formula1>92</formula1>
      <formula2>73415</formula2>
    </dataValidation>
    <dataValidation type="list" imeMode="halfAlpha" allowBlank="1" showInputMessage="1" showErrorMessage="1" error="リストから選択してください" sqref="L324:M324" xr:uid="{F9F0E758-3171-480D-A4D8-182A8C68BC6C}">
      <formula1>"①,②,③,　"</formula1>
    </dataValidation>
    <dataValidation type="list" imeMode="halfAlpha" allowBlank="1" showInputMessage="1" showErrorMessage="1" error="リストから選択してください" sqref="N324" xr:uid="{36419A86-63FD-4BBE-BCAF-9EE898D75502}">
      <formula1>"大臣,知事,　"</formula1>
    </dataValidation>
    <dataValidation type="list" imeMode="halfAlpha" allowBlank="1" showInputMessage="1" showErrorMessage="1" error="リストから選択してください" sqref="O324" xr:uid="{90570A56-E8F3-43BB-AEDF-D24E0A1A9DE2}">
      <formula1>"許可,登録,　"</formula1>
    </dataValidation>
    <dataValidation type="date" imeMode="halfAlpha" allowBlank="1" showInputMessage="1" showErrorMessage="1" error="有効な日付を入力してください" sqref="R324:S324" xr:uid="{2DC739C2-BBAD-4879-8358-6851FE124627}">
      <formula1>92</formula1>
      <formula2>73415</formula2>
    </dataValidation>
    <dataValidation type="list" imeMode="halfAlpha" allowBlank="1" showInputMessage="1" showErrorMessage="1" error="リストから選択してください" sqref="L325:M325" xr:uid="{93E51EBA-84B1-42DB-B6F7-D4300EE5A3A7}">
      <formula1>"①,②,③,　"</formula1>
    </dataValidation>
    <dataValidation type="list" imeMode="halfAlpha" allowBlank="1" showInputMessage="1" showErrorMessage="1" error="リストから選択してください" sqref="N325" xr:uid="{846F967A-7B31-47D2-9A45-9B78218A02A1}">
      <formula1>"大臣,知事,　"</formula1>
    </dataValidation>
    <dataValidation type="list" imeMode="halfAlpha" allowBlank="1" showInputMessage="1" showErrorMessage="1" error="リストから選択してください" sqref="O325" xr:uid="{BCCECCA9-8EB4-44A3-9747-6A8C3233F4AB}">
      <formula1>"許可,登録,　"</formula1>
    </dataValidation>
    <dataValidation type="date" imeMode="halfAlpha" allowBlank="1" showInputMessage="1" showErrorMessage="1" error="有効な日付を入力してください" sqref="R325:S325" xr:uid="{BB7D6AE4-8E3B-49A1-BECB-3527C09DC111}">
      <formula1>92</formula1>
      <formula2>73415</formula2>
    </dataValidation>
    <dataValidation type="list" imeMode="halfAlpha" allowBlank="1" showInputMessage="1" showErrorMessage="1" error="リストから選択してください" sqref="L326:M326" xr:uid="{C5F049E3-7162-4CCB-86F2-CC21BB9E70B6}">
      <formula1>"①,②,③,　"</formula1>
    </dataValidation>
    <dataValidation type="list" imeMode="halfAlpha" allowBlank="1" showInputMessage="1" showErrorMessage="1" error="リストから選択してください" sqref="N326" xr:uid="{6EA59912-CE5E-427C-9D67-D82596C6005D}">
      <formula1>"大臣,知事,　"</formula1>
    </dataValidation>
    <dataValidation type="list" imeMode="halfAlpha" allowBlank="1" showInputMessage="1" showErrorMessage="1" error="リストから選択してください" sqref="O326" xr:uid="{D4C4F8A7-8739-487E-898A-C5BC9ED44AFE}">
      <formula1>"許可,登録,　"</formula1>
    </dataValidation>
    <dataValidation type="date" imeMode="halfAlpha" allowBlank="1" showInputMessage="1" showErrorMessage="1" error="有効な日付を入力してください" sqref="R326:S326" xr:uid="{F2D69719-BC11-4BEE-8B6C-BAB39799E8E9}">
      <formula1>92</formula1>
      <formula2>73415</formula2>
    </dataValidation>
    <dataValidation type="list" imeMode="halfAlpha" allowBlank="1" showInputMessage="1" showErrorMessage="1" error="リストから選択してください" sqref="L327:M327" xr:uid="{25F9942E-8B64-44E0-9330-C2071A57D9F8}">
      <formula1>"①,②,③,　"</formula1>
    </dataValidation>
    <dataValidation type="list" imeMode="halfAlpha" allowBlank="1" showInputMessage="1" showErrorMessage="1" error="リストから選択してください" sqref="N327" xr:uid="{6FA579BF-AE87-47F2-AC5B-D656ACA7DF09}">
      <formula1>"大臣,知事,　"</formula1>
    </dataValidation>
    <dataValidation type="list" imeMode="halfAlpha" allowBlank="1" showInputMessage="1" showErrorMessage="1" error="リストから選択してください" sqref="O327" xr:uid="{721B4659-AB59-48DF-9B82-70097E7791BC}">
      <formula1>"許可,登録,　"</formula1>
    </dataValidation>
    <dataValidation type="date" imeMode="halfAlpha" allowBlank="1" showInputMessage="1" showErrorMessage="1" error="有効な日付を入力してください" sqref="R327:S327" xr:uid="{BDBF6629-F76E-4918-9620-C69EBC4987A7}">
      <formula1>92</formula1>
      <formula2>73415</formula2>
    </dataValidation>
    <dataValidation type="list" imeMode="halfAlpha" allowBlank="1" showInputMessage="1" showErrorMessage="1" error="リストから選択してください" sqref="L328:M328" xr:uid="{2246F487-3AA0-48F0-BAFD-B8A51F4F89D8}">
      <formula1>"①,②,③,　"</formula1>
    </dataValidation>
    <dataValidation type="list" imeMode="halfAlpha" allowBlank="1" showInputMessage="1" showErrorMessage="1" error="リストから選択してください" sqref="N328" xr:uid="{A358FF59-CB01-4BFF-8D65-854545A79A79}">
      <formula1>"大臣,知事,　"</formula1>
    </dataValidation>
    <dataValidation type="list" imeMode="halfAlpha" allowBlank="1" showInputMessage="1" showErrorMessage="1" error="リストから選択してください" sqref="O328" xr:uid="{C12A0113-0739-4271-B134-CEAECFDE7184}">
      <formula1>"許可,登録,　"</formula1>
    </dataValidation>
    <dataValidation type="date" imeMode="halfAlpha" allowBlank="1" showInputMessage="1" showErrorMessage="1" error="有効な日付を入力してください" sqref="R328:S328" xr:uid="{9EB1E5E9-0D4A-4F32-BDAE-7BF17119DF13}">
      <formula1>92</formula1>
      <formula2>73415</formula2>
    </dataValidation>
    <dataValidation type="list" imeMode="halfAlpha" allowBlank="1" showInputMessage="1" showErrorMessage="1" error="リストから選択してください" sqref="L329:M329" xr:uid="{9F5F7A10-2EDB-401E-8518-A90CC8F193AE}">
      <formula1>"①,②,③,　"</formula1>
    </dataValidation>
    <dataValidation type="list" imeMode="halfAlpha" allowBlank="1" showInputMessage="1" showErrorMessage="1" error="リストから選択してください" sqref="N329" xr:uid="{C1FF2A89-5830-46CB-A02E-AC439D249FDE}">
      <formula1>"大臣,知事,　"</formula1>
    </dataValidation>
    <dataValidation type="list" imeMode="halfAlpha" allowBlank="1" showInputMessage="1" showErrorMessage="1" error="リストから選択してください" sqref="O329" xr:uid="{1B9251C5-BC41-4DC7-895C-F65B67AD13BA}">
      <formula1>"許可,登録,　"</formula1>
    </dataValidation>
    <dataValidation type="date" imeMode="halfAlpha" allowBlank="1" showInputMessage="1" showErrorMessage="1" error="有効な日付を入力してください" sqref="R329:S329" xr:uid="{1CDF6D7E-4E74-4D87-BAE8-EFB4FAED76B3}">
      <formula1>92</formula1>
      <formula2>73415</formula2>
    </dataValidation>
    <dataValidation type="list" imeMode="halfAlpha" allowBlank="1" showInputMessage="1" showErrorMessage="1" error="リストから選択してください" sqref="L330:M330" xr:uid="{C6065EF3-9DA4-4807-A1B0-D3A9BB1C272B}">
      <formula1>"①,②,③,　"</formula1>
    </dataValidation>
    <dataValidation type="list" imeMode="halfAlpha" allowBlank="1" showInputMessage="1" showErrorMessage="1" error="リストから選択してください" sqref="N330" xr:uid="{4A1CB1F5-40AE-48E6-B2B7-DF18AF7BF281}">
      <formula1>"大臣,知事,　"</formula1>
    </dataValidation>
    <dataValidation type="list" imeMode="halfAlpha" allowBlank="1" showInputMessage="1" showErrorMessage="1" error="リストから選択してください" sqref="O330" xr:uid="{8144F7F3-7D7E-4EDA-AC7C-AEC4E7257025}">
      <formula1>"許可,登録,　"</formula1>
    </dataValidation>
    <dataValidation type="date" imeMode="halfAlpha" allowBlank="1" showInputMessage="1" showErrorMessage="1" error="有効な日付を入力してください" sqref="R330:S330" xr:uid="{58C68E1F-80D6-43C2-AC98-78628E80F5A9}">
      <formula1>92</formula1>
      <formula2>73415</formula2>
    </dataValidation>
    <dataValidation type="list" imeMode="halfAlpha" allowBlank="1" showInputMessage="1" showErrorMessage="1" error="リストから選択してください" sqref="L331:M331" xr:uid="{200055D8-8C27-411B-AF70-8D3250611A83}">
      <formula1>"①,②,③,　"</formula1>
    </dataValidation>
    <dataValidation type="list" imeMode="halfAlpha" allowBlank="1" showInputMessage="1" showErrorMessage="1" error="リストから選択してください" sqref="N331" xr:uid="{7CF47B7E-7AC9-4E09-ADD3-0083EEDD0C71}">
      <formula1>"大臣,知事,　"</formula1>
    </dataValidation>
    <dataValidation type="list" imeMode="halfAlpha" allowBlank="1" showInputMessage="1" showErrorMessage="1" error="リストから選択してください" sqref="O331" xr:uid="{167D8A4E-B060-4E13-A822-5DB944790951}">
      <formula1>"許可,登録,　"</formula1>
    </dataValidation>
    <dataValidation type="date" imeMode="halfAlpha" allowBlank="1" showInputMessage="1" showErrorMessage="1" error="有効な日付を入力してください" sqref="R331:S331" xr:uid="{F0A8ED89-4DF8-4C0F-BE5B-1484467AA66C}">
      <formula1>92</formula1>
      <formula2>73415</formula2>
    </dataValidation>
    <dataValidation type="list" imeMode="halfAlpha" allowBlank="1" showInputMessage="1" showErrorMessage="1" error="リストから選択してください" sqref="L332:M332" xr:uid="{6C34F7D8-E759-45FA-8291-131D6EC5FEDD}">
      <formula1>"①,②,③,　"</formula1>
    </dataValidation>
    <dataValidation type="list" imeMode="halfAlpha" allowBlank="1" showInputMessage="1" showErrorMessage="1" error="リストから選択してください" sqref="N332" xr:uid="{073C9CD9-9D49-4F7E-9094-06BEEE74D6C8}">
      <formula1>"大臣,知事,　"</formula1>
    </dataValidation>
    <dataValidation type="list" imeMode="halfAlpha" allowBlank="1" showInputMessage="1" showErrorMessage="1" error="リストから選択してください" sqref="O332" xr:uid="{771AD44B-255C-41A9-B5E3-E389F79876DB}">
      <formula1>"許可,登録,　"</formula1>
    </dataValidation>
    <dataValidation type="date" imeMode="halfAlpha" allowBlank="1" showInputMessage="1" showErrorMessage="1" error="有効な日付を入力してください" sqref="R332:S332" xr:uid="{457143C8-9781-4639-B760-DF2FF32DAA22}">
      <formula1>92</formula1>
      <formula2>73415</formula2>
    </dataValidation>
    <dataValidation type="list" imeMode="halfAlpha" allowBlank="1" showInputMessage="1" showErrorMessage="1" error="リストから選択してください" sqref="L333:M333" xr:uid="{BBD6B74D-EE2B-4B3E-A888-0506244B3B78}">
      <formula1>"①,②,③,　"</formula1>
    </dataValidation>
    <dataValidation type="list" imeMode="halfAlpha" allowBlank="1" showInputMessage="1" showErrorMessage="1" error="リストから選択してください" sqref="N333" xr:uid="{B84DC836-5AB7-4925-A851-56CECD472E4E}">
      <formula1>"大臣,知事,　"</formula1>
    </dataValidation>
    <dataValidation type="list" imeMode="halfAlpha" allowBlank="1" showInputMessage="1" showErrorMessage="1" error="リストから選択してください" sqref="O333" xr:uid="{0624037A-DED6-48A9-B67C-155C403A413E}">
      <formula1>"許可,登録,　"</formula1>
    </dataValidation>
    <dataValidation type="date" imeMode="halfAlpha" allowBlank="1" showInputMessage="1" showErrorMessage="1" error="有効な日付を入力してください" sqref="R333:S333" xr:uid="{4AC0E8DA-2810-499F-9D76-5505742A7D94}">
      <formula1>92</formula1>
      <formula2>73415</formula2>
    </dataValidation>
    <dataValidation type="list" imeMode="halfAlpha" allowBlank="1" showInputMessage="1" showErrorMessage="1" error="リストから選択してください" sqref="L334:M334" xr:uid="{0D7D871B-7BEB-45A9-8845-81251C8A3319}">
      <formula1>"①,②,③,　"</formula1>
    </dataValidation>
    <dataValidation type="list" imeMode="halfAlpha" allowBlank="1" showInputMessage="1" showErrorMessage="1" error="リストから選択してください" sqref="N334" xr:uid="{471377DF-64BD-4DB1-93FB-E36F2D3BFE85}">
      <formula1>"大臣,知事,　"</formula1>
    </dataValidation>
    <dataValidation type="list" imeMode="halfAlpha" allowBlank="1" showInputMessage="1" showErrorMessage="1" error="リストから選択してください" sqref="O334" xr:uid="{4637DB6F-EDDC-4685-8903-DA0FC12D4D3A}">
      <formula1>"許可,登録,　"</formula1>
    </dataValidation>
    <dataValidation type="date" imeMode="halfAlpha" allowBlank="1" showInputMessage="1" showErrorMessage="1" error="有効な日付を入力してください" sqref="R334:S334" xr:uid="{8EBC19C6-EAB8-4612-ADFD-75F16A73E57A}">
      <formula1>92</formula1>
      <formula2>73415</formula2>
    </dataValidation>
    <dataValidation type="list" imeMode="halfAlpha" allowBlank="1" showInputMessage="1" showErrorMessage="1" error="リストから選択してください" sqref="L335:M335" xr:uid="{168B9071-AB26-4B53-882D-BDD53D487365}">
      <formula1>"①,②,③,　"</formula1>
    </dataValidation>
    <dataValidation type="list" imeMode="halfAlpha" allowBlank="1" showInputMessage="1" showErrorMessage="1" error="リストから選択してください" sqref="N335" xr:uid="{AF1C811B-5C6E-4D47-AFA5-F17A81AD0223}">
      <formula1>"大臣,知事,　"</formula1>
    </dataValidation>
    <dataValidation type="list" imeMode="halfAlpha" allowBlank="1" showInputMessage="1" showErrorMessage="1" error="リストから選択してください" sqref="O335" xr:uid="{B157BB3D-ED15-4FEA-996F-2F5651A6D9CE}">
      <formula1>"許可,登録,　"</formula1>
    </dataValidation>
    <dataValidation type="date" imeMode="halfAlpha" allowBlank="1" showInputMessage="1" showErrorMessage="1" error="有効な日付を入力してください" sqref="R335:S335" xr:uid="{FB424283-605A-42E3-B5A6-95DEE1789452}">
      <formula1>92</formula1>
      <formula2>73415</formula2>
    </dataValidation>
    <dataValidation type="list" imeMode="halfAlpha" allowBlank="1" showInputMessage="1" showErrorMessage="1" error="リストから選択してください" sqref="L336:M336" xr:uid="{0A6739DF-FC24-4F8B-BB42-12973B959791}">
      <formula1>"①,②,③,　"</formula1>
    </dataValidation>
    <dataValidation type="list" imeMode="halfAlpha" allowBlank="1" showInputMessage="1" showErrorMessage="1" error="リストから選択してください" sqref="N336" xr:uid="{4DAD5BEF-1E28-4547-A32D-EE324D9C2347}">
      <formula1>"大臣,知事,　"</formula1>
    </dataValidation>
    <dataValidation type="list" imeMode="halfAlpha" allowBlank="1" showInputMessage="1" showErrorMessage="1" error="リストから選択してください" sqref="O336" xr:uid="{C89F4503-AE8D-44FF-84FB-79D4FB8A21DC}">
      <formula1>"許可,登録,　"</formula1>
    </dataValidation>
    <dataValidation type="date" imeMode="halfAlpha" allowBlank="1" showInputMessage="1" showErrorMessage="1" error="有効な日付を入力してください" sqref="R336:S336" xr:uid="{DC4D0D5E-3B2C-4838-978E-829204FA6F73}">
      <formula1>92</formula1>
      <formula2>73415</formula2>
    </dataValidation>
    <dataValidation type="list" imeMode="halfAlpha" allowBlank="1" showInputMessage="1" showErrorMessage="1" error="リストから選択してください" sqref="L337:M337" xr:uid="{BBC459D5-486B-4707-87E7-07D7AAD612C9}">
      <formula1>"①,②,③,　"</formula1>
    </dataValidation>
    <dataValidation type="list" imeMode="halfAlpha" allowBlank="1" showInputMessage="1" showErrorMessage="1" error="リストから選択してください" sqref="N337" xr:uid="{8485661D-DC44-4A87-89DE-B1FF1192C478}">
      <formula1>"大臣,知事,　"</formula1>
    </dataValidation>
    <dataValidation type="list" imeMode="halfAlpha" allowBlank="1" showInputMessage="1" showErrorMessage="1" error="リストから選択してください" sqref="O337" xr:uid="{87E2AE8C-1D22-44B6-9558-66E76603BF63}">
      <formula1>"許可,登録,　"</formula1>
    </dataValidation>
    <dataValidation type="date" imeMode="halfAlpha" allowBlank="1" showInputMessage="1" showErrorMessage="1" error="有効な日付を入力してください" sqref="R337:S337" xr:uid="{1966A27D-FDD6-4D6C-B26D-0896DDCF24C0}">
      <formula1>92</formula1>
      <formula2>73415</formula2>
    </dataValidation>
    <dataValidation type="list" imeMode="halfAlpha" allowBlank="1" showInputMessage="1" showErrorMessage="1" error="リストから選択してください" sqref="L338:M338" xr:uid="{7876FD3B-EC82-4FED-9636-BF18BE70CB8F}">
      <formula1>"①,②,③,　"</formula1>
    </dataValidation>
    <dataValidation type="list" imeMode="halfAlpha" allowBlank="1" showInputMessage="1" showErrorMessage="1" error="リストから選択してください" sqref="N338" xr:uid="{516E2A25-46D4-4CEC-B2FA-485AE9B78EC2}">
      <formula1>"大臣,知事,　"</formula1>
    </dataValidation>
    <dataValidation type="list" imeMode="halfAlpha" allowBlank="1" showInputMessage="1" showErrorMessage="1" error="リストから選択してください" sqref="O338" xr:uid="{7687FE5F-D7E3-42F7-9C16-DA4D52D0E8C5}">
      <formula1>"許可,登録,　"</formula1>
    </dataValidation>
    <dataValidation type="date" imeMode="halfAlpha" allowBlank="1" showInputMessage="1" showErrorMessage="1" error="有効な日付を入力してください" sqref="R338:S338" xr:uid="{EA885ACB-04FB-4267-ABD0-70EBF5B02DFA}">
      <formula1>92</formula1>
      <formula2>73415</formula2>
    </dataValidation>
    <dataValidation type="list" imeMode="halfAlpha" allowBlank="1" showInputMessage="1" showErrorMessage="1" error="リストから選択してください" sqref="L339:M339" xr:uid="{1F4C7984-90C1-4BBC-8D5E-2C339C9BB30E}">
      <formula1>"①,②,③,　"</formula1>
    </dataValidation>
    <dataValidation type="list" imeMode="halfAlpha" allowBlank="1" showInputMessage="1" showErrorMessage="1" error="リストから選択してください" sqref="N339" xr:uid="{171DEB4B-A634-474E-B7DD-7932CB5B9EF4}">
      <formula1>"大臣,知事,　"</formula1>
    </dataValidation>
    <dataValidation type="list" imeMode="halfAlpha" allowBlank="1" showInputMessage="1" showErrorMessage="1" error="リストから選択してください" sqref="O339" xr:uid="{1E064A97-0BDB-4A9F-A262-5C5F516C8296}">
      <formula1>"許可,登録,　"</formula1>
    </dataValidation>
    <dataValidation type="date" imeMode="halfAlpha" allowBlank="1" showInputMessage="1" showErrorMessage="1" error="有効な日付を入力してください" sqref="R339:S339" xr:uid="{03A8D4D5-AAD3-4C5A-BC9E-808EC190A62A}">
      <formula1>92</formula1>
      <formula2>73415</formula2>
    </dataValidation>
    <dataValidation type="whole" imeMode="halfAlpha" allowBlank="1" showInputMessage="1" showErrorMessage="1" error="有効な数字を入力してください" sqref="W343:Y343" xr:uid="{6E723D24-7D27-4CF4-90C2-B243335F3252}">
      <formula1>0</formula1>
      <formula2>9999999999</formula2>
    </dataValidation>
    <dataValidation type="whole" imeMode="halfAlpha" allowBlank="1" showInputMessage="1" showErrorMessage="1" error="有効な数字を入力してください" sqref="W344:Y344" xr:uid="{F0FC208E-3F7C-43D2-824A-6CD769EF1CC9}">
      <formula1>0</formula1>
      <formula2>9999999999</formula2>
    </dataValidation>
    <dataValidation type="whole" imeMode="halfAlpha" allowBlank="1" showInputMessage="1" showErrorMessage="1" error="有効な数字を入力してください" sqref="W345:Y345" xr:uid="{B59AD0F8-00B1-4907-9926-5900DC8FA486}">
      <formula1>0</formula1>
      <formula2>9999999999</formula2>
    </dataValidation>
    <dataValidation type="whole" imeMode="halfAlpha" allowBlank="1" showInputMessage="1" showErrorMessage="1" error="有効な数字を入力してください" sqref="W346:Y346" xr:uid="{C95E334E-7211-4337-A71B-DB47CCFE75D0}">
      <formula1>0</formula1>
      <formula2>9999999999</formula2>
    </dataValidation>
    <dataValidation type="whole" imeMode="halfAlpha" allowBlank="1" showInputMessage="1" showErrorMessage="1" error="有効な数字を入力してください" sqref="W347:Y347" xr:uid="{39096E36-28BC-4871-AC74-6A3689A9DC41}">
      <formula1>0</formula1>
      <formula2>9999999999</formula2>
    </dataValidation>
    <dataValidation type="whole" imeMode="halfAlpha" allowBlank="1" showInputMessage="1" showErrorMessage="1" error="有効な数字を入力してください" sqref="W348:Y348" xr:uid="{10DBF0B8-AE2D-4050-95B6-C39D44A84F56}">
      <formula1>0</formula1>
      <formula2>9999999999</formula2>
    </dataValidation>
    <dataValidation type="whole" imeMode="halfAlpha" allowBlank="1" showInputMessage="1" showErrorMessage="1" error="有効な数字を入力してください" sqref="W349:Y349" xr:uid="{8CD7D56D-50E8-4F0A-B14D-6956A003C3C5}">
      <formula1>0</formula1>
      <formula2>9999999999</formula2>
    </dataValidation>
    <dataValidation type="whole" imeMode="halfAlpha" allowBlank="1" showInputMessage="1" showErrorMessage="1" error="有効な数字を入力してください" sqref="W350:Y350" xr:uid="{4A4F36A5-1C62-4FF5-A1EB-18CEB46A9A3E}">
      <formula1>0</formula1>
      <formula2>9999999999</formula2>
    </dataValidation>
    <dataValidation type="whole" imeMode="halfAlpha" allowBlank="1" showInputMessage="1" showErrorMessage="1" error="有効な数字を入力してください" sqref="W351:Y351" xr:uid="{B13013CD-EF91-49F0-9325-DA66357829E3}">
      <formula1>0</formula1>
      <formula2>9999999999</formula2>
    </dataValidation>
    <dataValidation type="date" imeMode="halfAlpha" allowBlank="1" showInputMessage="1" showErrorMessage="1" error="有効な日付を入力してください" sqref="P356:Q356" xr:uid="{CB7673EF-5B82-41F2-93F3-3FC44496416B}">
      <formula1>92</formula1>
      <formula2>73415</formula2>
    </dataValidation>
    <dataValidation type="date" imeMode="halfAlpha" allowBlank="1" showInputMessage="1" showErrorMessage="1" error="有効な日付を入力してください" sqref="P357:Q357" xr:uid="{3017634F-9D3E-41CD-8A96-C35C892D9687}">
      <formula1>92</formula1>
      <formula2>73415</formula2>
    </dataValidation>
    <dataValidation type="date" imeMode="halfAlpha" allowBlank="1" showInputMessage="1" showErrorMessage="1" error="有効な日付を入力してください" sqref="P358:Q358" xr:uid="{95E2FB19-CBD8-49BF-B95B-9EB35A9A950B}">
      <formula1>92</formula1>
      <formula2>73415</formula2>
    </dataValidation>
    <dataValidation type="date" imeMode="halfAlpha" allowBlank="1" showInputMessage="1" showErrorMessage="1" error="有効な日付を入力してください" sqref="P359:Q359" xr:uid="{9C92EF31-9CFB-42ED-8BAD-B3AB908F61E4}">
      <formula1>92</formula1>
      <formula2>73415</formula2>
    </dataValidation>
    <dataValidation type="date" imeMode="halfAlpha" allowBlank="1" showInputMessage="1" showErrorMessage="1" error="有効な日付を入力してください" sqref="P360:Q360" xr:uid="{4CDC4525-F535-44DA-8A6D-0AD1CE9E0736}">
      <formula1>92</formula1>
      <formula2>73415</formula2>
    </dataValidation>
    <dataValidation type="date" imeMode="halfAlpha" allowBlank="1" showInputMessage="1" showErrorMessage="1" error="有効な日付を入力してください" sqref="P361:Q361" xr:uid="{5A019DFF-20D3-4C72-B169-40DE25839DC1}">
      <formula1>92</formula1>
      <formula2>73415</formula2>
    </dataValidation>
    <dataValidation type="date" imeMode="halfAlpha" allowBlank="1" showInputMessage="1" showErrorMessage="1" error="有効な日付を入力してください" sqref="P362:Q362" xr:uid="{FAB89EAF-BD0E-4526-BF1C-B79215C9AC12}">
      <formula1>92</formula1>
      <formula2>73415</formula2>
    </dataValidation>
    <dataValidation type="date" imeMode="halfAlpha" allowBlank="1" showInputMessage="1" showErrorMessage="1" error="有効な日付を入力してください" sqref="P363:Q363" xr:uid="{B78EEB23-7A70-4F39-84AB-D22673EA50A5}">
      <formula1>92</formula1>
      <formula2>73415</formula2>
    </dataValidation>
    <dataValidation type="date" imeMode="halfAlpha" allowBlank="1" showInputMessage="1" showErrorMessage="1" error="有効な日付を入力してください" sqref="P364:Q364" xr:uid="{7328ADBB-0B59-4FB3-B9FE-FBFCD06FD7CB}">
      <formula1>92</formula1>
      <formula2>73415</formula2>
    </dataValidation>
    <dataValidation type="date" imeMode="halfAlpha" allowBlank="1" showInputMessage="1" showErrorMessage="1" error="有効な日付を入力してください" sqref="P365:Q365" xr:uid="{94A20548-845F-41C7-A4F5-88F840E03075}">
      <formula1>92</formula1>
      <formula2>73415</formula2>
    </dataValidation>
    <dataValidation type="date" imeMode="halfAlpha" allowBlank="1" showInputMessage="1" showErrorMessage="1" error="有効な日付を入力してください" sqref="P366:Q366" xr:uid="{0AA24DC9-635D-4616-AE44-22C0300D1136}">
      <formula1>92</formula1>
      <formula2>73415</formula2>
    </dataValidation>
    <dataValidation type="date" imeMode="halfAlpha" allowBlank="1" showInputMessage="1" showErrorMessage="1" error="有効な日付を入力してください" sqref="P367:Q367" xr:uid="{0B025E8B-F547-49FF-8A34-DE28483AD7D2}">
      <formula1>92</formula1>
      <formula2>73415</formula2>
    </dataValidation>
    <dataValidation type="date" imeMode="halfAlpha" allowBlank="1" showInputMessage="1" showErrorMessage="1" error="有効な日付を入力してください" sqref="P368:Q368" xr:uid="{136A1CD9-4E01-48F5-8637-ABBC8A95478F}">
      <formula1>92</formula1>
      <formula2>73415</formula2>
    </dataValidation>
    <dataValidation type="date" imeMode="halfAlpha" allowBlank="1" showInputMessage="1" showErrorMessage="1" error="有効な日付を入力してください" sqref="P369:Q369" xr:uid="{BFAA1B11-9696-4107-A613-0B508C411227}">
      <formula1>92</formula1>
      <formula2>73415</formula2>
    </dataValidation>
    <dataValidation type="date" imeMode="halfAlpha" allowBlank="1" showInputMessage="1" showErrorMessage="1" error="有効な日付を入力してください" sqref="P370:Q370" xr:uid="{A377EC87-00FD-4CA4-BD3A-8C2BF203B175}">
      <formula1>92</formula1>
      <formula2>73415</formula2>
    </dataValidation>
    <dataValidation type="date" imeMode="halfAlpha" allowBlank="1" showInputMessage="1" showErrorMessage="1" error="有効な日付を入力してください" sqref="P371:Q371" xr:uid="{C2751FCF-7FB9-4C14-B34B-A6D19AA26B46}">
      <formula1>92</formula1>
      <formula2>73415</formula2>
    </dataValidation>
    <dataValidation type="date" imeMode="halfAlpha" allowBlank="1" showInputMessage="1" showErrorMessage="1" error="有効な日付を入力してください" sqref="P372:Q372" xr:uid="{12BCEBBA-A05E-4AB8-BD7F-D587C6569BEB}">
      <formula1>92</formula1>
      <formula2>73415</formula2>
    </dataValidation>
    <dataValidation type="date" imeMode="halfAlpha" allowBlank="1" showInputMessage="1" showErrorMessage="1" error="有効な日付を入力してください" sqref="P373:Q373" xr:uid="{3426A584-AF2F-4310-87F3-9E42ADD105D1}">
      <formula1>92</formula1>
      <formula2>73415</formula2>
    </dataValidation>
    <dataValidation type="date" imeMode="halfAlpha" allowBlank="1" showInputMessage="1" showErrorMessage="1" error="有効な日付を入力してください" sqref="P374:Q374" xr:uid="{8E65937B-BB71-4672-82A7-5254F5DA47EC}">
      <formula1>92</formula1>
      <formula2>73415</formula2>
    </dataValidation>
    <dataValidation type="date" imeMode="halfAlpha" allowBlank="1" showInputMessage="1" showErrorMessage="1" error="有効な日付を入力してください" sqref="P375:Q375" xr:uid="{7E439D53-79B6-47F4-BB26-F2E112623342}">
      <formula1>92</formula1>
      <formula2>73415</formula2>
    </dataValidation>
    <dataValidation type="date" imeMode="halfAlpha" allowBlank="1" showInputMessage="1" showErrorMessage="1" error="有効な日付を入力してください" sqref="P376:Q376" xr:uid="{5AF24E90-8D90-4AED-88A5-F39D213499C7}">
      <formula1>92</formula1>
      <formula2>73415</formula2>
    </dataValidation>
    <dataValidation type="date" imeMode="halfAlpha" allowBlank="1" showInputMessage="1" showErrorMessage="1" error="有効な日付を入力してください" sqref="P377:Q377" xr:uid="{E681FD11-BA06-4AD5-AA36-8124E887CE79}">
      <formula1>92</formula1>
      <formula2>73415</formula2>
    </dataValidation>
    <dataValidation type="date" imeMode="halfAlpha" allowBlank="1" showInputMessage="1" showErrorMessage="1" error="有効な日付を入力してください" sqref="P378:Q378" xr:uid="{4F1AB4CA-ED15-4B5E-955C-E893A21251BB}">
      <formula1>92</formula1>
      <formula2>73415</formula2>
    </dataValidation>
    <dataValidation type="date" imeMode="halfAlpha" allowBlank="1" showInputMessage="1" showErrorMessage="1" error="有効な日付を入力してください" sqref="P379:Q379" xr:uid="{A1D8D740-8E10-4A4A-B76B-7D562A4210D7}">
      <formula1>92</formula1>
      <formula2>73415</formula2>
    </dataValidation>
    <dataValidation type="date" imeMode="halfAlpha" allowBlank="1" showInputMessage="1" showErrorMessage="1" error="有効な日付を入力してください" sqref="P380:Q380" xr:uid="{159FA802-E566-4EF3-A89B-FD21FE3FCFFE}">
      <formula1>92</formula1>
      <formula2>73415</formula2>
    </dataValidation>
    <dataValidation type="date" imeMode="halfAlpha" allowBlank="1" showInputMessage="1" showErrorMessage="1" error="有効な日付を入力してください" sqref="P381:Q381" xr:uid="{09EB9D51-DB69-4132-8B9B-873A7668009E}">
      <formula1>92</formula1>
      <formula2>73415</formula2>
    </dataValidation>
    <dataValidation type="date" imeMode="halfAlpha" allowBlank="1" showInputMessage="1" showErrorMessage="1" error="有効な日付を入力してください" sqref="P382:Q382" xr:uid="{15B2F690-CEFE-4496-A250-A70F95322A38}">
      <formula1>92</formula1>
      <formula2>73415</formula2>
    </dataValidation>
    <dataValidation type="list" imeMode="halfAlpha" allowBlank="1" showInputMessage="1" showErrorMessage="1" error="リストから選択してください" sqref="E391:H391" xr:uid="{3277F969-07E5-45FA-8DBB-D96BC788A4C1}">
      <formula1>小分類</formula1>
    </dataValidation>
    <dataValidation type="list" imeMode="halfAlpha" allowBlank="1" showInputMessage="1" showErrorMessage="1" error="リストから選択してください" sqref="N391" xr:uid="{213646FA-1F5E-49CF-95D1-02EEE353AD92}">
      <formula1>"元請,下請,　"</formula1>
    </dataValidation>
    <dataValidation type="whole" imeMode="halfAlpha" allowBlank="1" showInputMessage="1" showErrorMessage="1" error="有効な数字を入力してください。10兆円以上になる場合は、9,999,999,999と入力してください" sqref="S391:T391" xr:uid="{7DD3EA31-4BDF-44EB-A25E-1E8381910810}">
      <formula1>-9999999999</formula1>
      <formula2>9999999999</formula2>
    </dataValidation>
    <dataValidation type="date" imeMode="halfAlpha" allowBlank="1" showInputMessage="1" showErrorMessage="1" error="有効な日付を入力してください" sqref="U391:Y391" xr:uid="{002A2E6D-2873-47C0-8914-2D38752D184B}">
      <formula1>92</formula1>
      <formula2>73415</formula2>
    </dataValidation>
    <dataValidation type="list" imeMode="halfAlpha" allowBlank="1" showInputMessage="1" showErrorMessage="1" error="リストから選択してください" sqref="E392:H392" xr:uid="{C713F09D-3072-43E9-B4D4-B5F20FD50334}">
      <formula1>小分類</formula1>
    </dataValidation>
    <dataValidation type="list" imeMode="halfAlpha" allowBlank="1" showInputMessage="1" showErrorMessage="1" error="リストから選択してください" sqref="N392" xr:uid="{F6D4F95F-5407-416D-8847-238F3C9EC0AA}">
      <formula1>"元請,下請,　"</formula1>
    </dataValidation>
    <dataValidation type="whole" imeMode="halfAlpha" allowBlank="1" showInputMessage="1" showErrorMessage="1" error="有効な数字を入力してください。10兆円以上になる場合は、9,999,999,999と入力してください" sqref="S392:T392" xr:uid="{371622A6-38F9-4C34-9622-AE8CC14B0659}">
      <formula1>-9999999999</formula1>
      <formula2>9999999999</formula2>
    </dataValidation>
    <dataValidation type="date" imeMode="halfAlpha" allowBlank="1" showInputMessage="1" showErrorMessage="1" error="有効な日付を入力してください" sqref="U392:Y392" xr:uid="{D10294A0-4EAD-4837-B721-FE5252BA2E56}">
      <formula1>92</formula1>
      <formula2>73415</formula2>
    </dataValidation>
    <dataValidation type="list" imeMode="halfAlpha" allowBlank="1" showInputMessage="1" showErrorMessage="1" error="リストから選択してください" sqref="E393:H393" xr:uid="{24C34C61-5469-4624-A663-22542B61EE26}">
      <formula1>小分類</formula1>
    </dataValidation>
    <dataValidation type="list" imeMode="halfAlpha" allowBlank="1" showInputMessage="1" showErrorMessage="1" error="リストから選択してください" sqref="N393" xr:uid="{69C679E6-159B-4353-A698-3D0EB4D069C4}">
      <formula1>"元請,下請,　"</formula1>
    </dataValidation>
    <dataValidation type="whole" imeMode="halfAlpha" allowBlank="1" showInputMessage="1" showErrorMessage="1" error="有効な数字を入力してください。10兆円以上になる場合は、9,999,999,999と入力してください" sqref="S393:T393" xr:uid="{D9FDC886-E156-44DD-9534-A7093173DB63}">
      <formula1>-9999999999</formula1>
      <formula2>9999999999</formula2>
    </dataValidation>
    <dataValidation type="date" imeMode="halfAlpha" allowBlank="1" showInputMessage="1" showErrorMessage="1" error="有効な日付を入力してください" sqref="U393:Y393" xr:uid="{AAE28F0C-2750-46E2-BE95-2BBF50419FB4}">
      <formula1>92</formula1>
      <formula2>73415</formula2>
    </dataValidation>
    <dataValidation type="list" imeMode="halfAlpha" allowBlank="1" showInputMessage="1" showErrorMessage="1" error="リストから選択してください" sqref="E394:H394" xr:uid="{985E0A3F-C183-4F40-BFE8-57493E88F5A6}">
      <formula1>小分類</formula1>
    </dataValidation>
    <dataValidation type="list" imeMode="halfAlpha" allowBlank="1" showInputMessage="1" showErrorMessage="1" error="リストから選択してください" sqref="N394" xr:uid="{8FCDAA98-DAD8-4575-B9AF-B86C25E971CB}">
      <formula1>"元請,下請,　"</formula1>
    </dataValidation>
    <dataValidation type="whole" imeMode="halfAlpha" allowBlank="1" showInputMessage="1" showErrorMessage="1" error="有効な数字を入力してください。10兆円以上になる場合は、9,999,999,999と入力してください" sqref="S394:T394" xr:uid="{A0775F1D-7F63-419D-BB3D-AB237D3D6771}">
      <formula1>-9999999999</formula1>
      <formula2>9999999999</formula2>
    </dataValidation>
    <dataValidation type="date" imeMode="halfAlpha" allowBlank="1" showInputMessage="1" showErrorMessage="1" error="有効な日付を入力してください" sqref="U394:Y394" xr:uid="{49B6C5E7-A6FD-4B2D-B6BA-03D83441AABB}">
      <formula1>92</formula1>
      <formula2>73415</formula2>
    </dataValidation>
    <dataValidation type="list" imeMode="halfAlpha" allowBlank="1" showInputMessage="1" showErrorMessage="1" error="リストから選択してください" sqref="E395:H395" xr:uid="{22EE1A52-EE37-4A6B-A403-B6DDDAA11367}">
      <formula1>小分類</formula1>
    </dataValidation>
    <dataValidation type="list" imeMode="halfAlpha" allowBlank="1" showInputMessage="1" showErrorMessage="1" error="リストから選択してください" sqref="N395" xr:uid="{6A214C11-3B6D-48C2-A50B-BADADC395F17}">
      <formula1>"元請,下請,　"</formula1>
    </dataValidation>
    <dataValidation type="whole" imeMode="halfAlpha" allowBlank="1" showInputMessage="1" showErrorMessage="1" error="有効な数字を入力してください。10兆円以上になる場合は、9,999,999,999と入力してください" sqref="S395:T395" xr:uid="{134EA028-997F-478A-8810-4956C14B8E4E}">
      <formula1>-9999999999</formula1>
      <formula2>9999999999</formula2>
    </dataValidation>
    <dataValidation type="date" imeMode="halfAlpha" allowBlank="1" showInputMessage="1" showErrorMessage="1" error="有効な日付を入力してください" sqref="U395:Y395" xr:uid="{1E1E6134-4A73-41D1-A47A-F69B4B1AF0C8}">
      <formula1>92</formula1>
      <formula2>73415</formula2>
    </dataValidation>
    <dataValidation type="list" imeMode="halfAlpha" allowBlank="1" showInputMessage="1" showErrorMessage="1" error="リストから選択してください" sqref="E396:H396" xr:uid="{0601F831-BBEF-4E12-85D5-70F0E1873AF6}">
      <formula1>小分類</formula1>
    </dataValidation>
    <dataValidation type="list" imeMode="halfAlpha" allowBlank="1" showInputMessage="1" showErrorMessage="1" error="リストから選択してください" sqref="N396" xr:uid="{15016068-E036-43F3-B20F-237D24814CF8}">
      <formula1>"元請,下請,　"</formula1>
    </dataValidation>
    <dataValidation type="whole" imeMode="halfAlpha" allowBlank="1" showInputMessage="1" showErrorMessage="1" error="有効な数字を入力してください。10兆円以上になる場合は、9,999,999,999と入力してください" sqref="S396:T396" xr:uid="{2A5E8D4D-9CE9-440C-BB98-5FE30F4F89EB}">
      <formula1>-9999999999</formula1>
      <formula2>9999999999</formula2>
    </dataValidation>
    <dataValidation type="date" imeMode="halfAlpha" allowBlank="1" showInputMessage="1" showErrorMessage="1" error="有効な日付を入力してください" sqref="U396:Y396" xr:uid="{6C96E171-865E-4A19-8F2E-CA353685E66D}">
      <formula1>92</formula1>
      <formula2>73415</formula2>
    </dataValidation>
    <dataValidation type="list" imeMode="halfAlpha" allowBlank="1" showInputMessage="1" showErrorMessage="1" error="リストから選択してください" sqref="E397:H397" xr:uid="{EADA3AA9-D665-46BE-9BAA-753D1C261351}">
      <formula1>小分類</formula1>
    </dataValidation>
    <dataValidation type="list" imeMode="halfAlpha" allowBlank="1" showInputMessage="1" showErrorMessage="1" error="リストから選択してください" sqref="N397" xr:uid="{2D13697D-1AC8-4583-B773-6AB2EAD91381}">
      <formula1>"元請,下請,　"</formula1>
    </dataValidation>
    <dataValidation type="whole" imeMode="halfAlpha" allowBlank="1" showInputMessage="1" showErrorMessage="1" error="有効な数字を入力してください。10兆円以上になる場合は、9,999,999,999と入力してください" sqref="S397:T397" xr:uid="{3A51A063-4A69-41C5-A239-8487C1BD0D5F}">
      <formula1>-9999999999</formula1>
      <formula2>9999999999</formula2>
    </dataValidation>
    <dataValidation type="date" imeMode="halfAlpha" allowBlank="1" showInputMessage="1" showErrorMessage="1" error="有効な日付を入力してください" sqref="U397:Y397" xr:uid="{32F380E7-BF29-44F2-BCA3-4A282B1839F9}">
      <formula1>92</formula1>
      <formula2>73415</formula2>
    </dataValidation>
    <dataValidation type="list" imeMode="halfAlpha" allowBlank="1" showInputMessage="1" showErrorMessage="1" error="リストから選択してください" sqref="E398:H398" xr:uid="{46CB0458-209D-44F9-BDF1-65C6ADB56145}">
      <formula1>小分類</formula1>
    </dataValidation>
    <dataValidation type="list" imeMode="halfAlpha" allowBlank="1" showInputMessage="1" showErrorMessage="1" error="リストから選択してください" sqref="N398" xr:uid="{2AF3D8DF-EF06-4682-8018-0EFCEFB47544}">
      <formula1>"元請,下請,　"</formula1>
    </dataValidation>
    <dataValidation type="whole" imeMode="halfAlpha" allowBlank="1" showInputMessage="1" showErrorMessage="1" error="有効な数字を入力してください。10兆円以上になる場合は、9,999,999,999と入力してください" sqref="S398:T398" xr:uid="{5801E470-11D5-4EDB-8CC1-384A322F6432}">
      <formula1>-9999999999</formula1>
      <formula2>9999999999</formula2>
    </dataValidation>
    <dataValidation type="date" imeMode="halfAlpha" allowBlank="1" showInputMessage="1" showErrorMessage="1" error="有効な日付を入力してください" sqref="U398:Y398" xr:uid="{98124056-CEBA-4428-AB50-E03BC3DEEA20}">
      <formula1>92</formula1>
      <formula2>73415</formula2>
    </dataValidation>
    <dataValidation type="list" imeMode="halfAlpha" allowBlank="1" showInputMessage="1" showErrorMessage="1" error="リストから選択してください" sqref="E399:H399" xr:uid="{772C99FD-3E2B-4F75-83C5-699903AB0215}">
      <formula1>小分類</formula1>
    </dataValidation>
    <dataValidation type="list" imeMode="halfAlpha" allowBlank="1" showInputMessage="1" showErrorMessage="1" error="リストから選択してください" sqref="N399" xr:uid="{59545F60-8D89-4349-ADE7-74ED305B47AD}">
      <formula1>"元請,下請,　"</formula1>
    </dataValidation>
    <dataValidation type="whole" imeMode="halfAlpha" allowBlank="1" showInputMessage="1" showErrorMessage="1" error="有効な数字を入力してください。10兆円以上になる場合は、9,999,999,999と入力してください" sqref="S399:T399" xr:uid="{3D379152-900C-4A12-B784-E6D83D8FBC09}">
      <formula1>-9999999999</formula1>
      <formula2>9999999999</formula2>
    </dataValidation>
    <dataValidation type="date" imeMode="halfAlpha" allowBlank="1" showInputMessage="1" showErrorMessage="1" error="有効な日付を入力してください" sqref="U399:Y399" xr:uid="{804491DE-C022-4B87-922E-EB37E12AFDC0}">
      <formula1>92</formula1>
      <formula2>73415</formula2>
    </dataValidation>
    <dataValidation type="list" imeMode="halfAlpha" allowBlank="1" showInputMessage="1" showErrorMessage="1" error="リストから選択してください" sqref="E400:H400" xr:uid="{23C6B747-8C1F-4110-8131-F7CA82F6E6EA}">
      <formula1>小分類</formula1>
    </dataValidation>
    <dataValidation type="list" imeMode="halfAlpha" allowBlank="1" showInputMessage="1" showErrorMessage="1" error="リストから選択してください" sqref="N400" xr:uid="{C6F56946-4DEC-4C44-A210-6FFE2017F739}">
      <formula1>"元請,下請,　"</formula1>
    </dataValidation>
    <dataValidation type="whole" imeMode="halfAlpha" allowBlank="1" showInputMessage="1" showErrorMessage="1" error="有効な数字を入力してください。10兆円以上になる場合は、9,999,999,999と入力してください" sqref="S400:T400" xr:uid="{0C33A60B-64AE-4C55-9945-9679EE64B693}">
      <formula1>-9999999999</formula1>
      <formula2>9999999999</formula2>
    </dataValidation>
    <dataValidation type="date" imeMode="halfAlpha" allowBlank="1" showInputMessage="1" showErrorMessage="1" error="有効な日付を入力してください" sqref="U400:Y400" xr:uid="{D97B23E5-E9C5-48AD-81B7-24A234A8E890}">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66"/>
  <sheetViews>
    <sheetView zoomScaleNormal="100" workbookViewId="0"/>
  </sheetViews>
  <sheetFormatPr defaultColWidth="9" defaultRowHeight="13.5" x14ac:dyDescent="0.15"/>
  <cols>
    <col min="1" max="16384" width="9" style="206"/>
  </cols>
  <sheetData>
    <row r="1" spans="1:1" x14ac:dyDescent="0.15">
      <c r="A1" s="20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06" t="str">
        <f>"@神奈川県@和歌山県@鹿児島県@"</f>
        <v>@神奈川県@和歌山県@鹿児島県@</v>
      </c>
    </row>
    <row r="3" spans="1:1" x14ac:dyDescent="0.15">
      <c r="A3" s="206" t="s">
        <v>120</v>
      </c>
    </row>
    <row r="4" spans="1:1" x14ac:dyDescent="0.15">
      <c r="A4" s="206" t="s">
        <v>121</v>
      </c>
    </row>
    <row r="7" spans="1:1" x14ac:dyDescent="0.15">
      <c r="A7" s="206" t="s">
        <v>260</v>
      </c>
    </row>
    <row r="8" spans="1:1" x14ac:dyDescent="0.15">
      <c r="A8" s="206" t="s">
        <v>261</v>
      </c>
    </row>
    <row r="9" spans="1:1" x14ac:dyDescent="0.15">
      <c r="A9" s="206" t="s">
        <v>262</v>
      </c>
    </row>
    <row r="10" spans="1:1" x14ac:dyDescent="0.15">
      <c r="A10" s="206" t="s">
        <v>263</v>
      </c>
    </row>
    <row r="11" spans="1:1" x14ac:dyDescent="0.15">
      <c r="A11" s="206" t="s">
        <v>264</v>
      </c>
    </row>
    <row r="12" spans="1:1" x14ac:dyDescent="0.15">
      <c r="A12" s="206" t="s">
        <v>265</v>
      </c>
    </row>
    <row r="13" spans="1:1" x14ac:dyDescent="0.15">
      <c r="A13" s="206" t="s">
        <v>266</v>
      </c>
    </row>
    <row r="14" spans="1:1" x14ac:dyDescent="0.15">
      <c r="A14" s="206" t="s">
        <v>267</v>
      </c>
    </row>
    <row r="15" spans="1:1" x14ac:dyDescent="0.15">
      <c r="A15" s="206" t="s">
        <v>268</v>
      </c>
    </row>
    <row r="16" spans="1:1" x14ac:dyDescent="0.15">
      <c r="A16" s="206" t="s">
        <v>269</v>
      </c>
    </row>
    <row r="17" spans="1:1" x14ac:dyDescent="0.15">
      <c r="A17" s="206" t="s">
        <v>270</v>
      </c>
    </row>
    <row r="18" spans="1:1" x14ac:dyDescent="0.15">
      <c r="A18" s="206" t="s">
        <v>271</v>
      </c>
    </row>
    <row r="19" spans="1:1" x14ac:dyDescent="0.15">
      <c r="A19" s="206" t="s">
        <v>272</v>
      </c>
    </row>
    <row r="20" spans="1:1" x14ac:dyDescent="0.15">
      <c r="A20" s="206" t="s">
        <v>273</v>
      </c>
    </row>
    <row r="21" spans="1:1" x14ac:dyDescent="0.15">
      <c r="A21" s="206" t="s">
        <v>274</v>
      </c>
    </row>
    <row r="22" spans="1:1" x14ac:dyDescent="0.15">
      <c r="A22" s="206" t="s">
        <v>275</v>
      </c>
    </row>
    <row r="23" spans="1:1" x14ac:dyDescent="0.15">
      <c r="A23" s="206" t="s">
        <v>276</v>
      </c>
    </row>
    <row r="24" spans="1:1" x14ac:dyDescent="0.15">
      <c r="A24" s="206" t="s">
        <v>277</v>
      </c>
    </row>
    <row r="25" spans="1:1" x14ac:dyDescent="0.15">
      <c r="A25" s="206" t="s">
        <v>278</v>
      </c>
    </row>
    <row r="26" spans="1:1" x14ac:dyDescent="0.15">
      <c r="A26" s="206" t="s">
        <v>279</v>
      </c>
    </row>
    <row r="27" spans="1:1" x14ac:dyDescent="0.15">
      <c r="A27" s="206" t="s">
        <v>280</v>
      </c>
    </row>
    <row r="28" spans="1:1" x14ac:dyDescent="0.15">
      <c r="A28" s="206" t="s">
        <v>281</v>
      </c>
    </row>
    <row r="29" spans="1:1" x14ac:dyDescent="0.15">
      <c r="A29" s="206" t="s">
        <v>282</v>
      </c>
    </row>
    <row r="30" spans="1:1" x14ac:dyDescent="0.15">
      <c r="A30" s="206" t="s">
        <v>283</v>
      </c>
    </row>
    <row r="31" spans="1:1" x14ac:dyDescent="0.15">
      <c r="A31" s="206" t="s">
        <v>284</v>
      </c>
    </row>
    <row r="32" spans="1:1" x14ac:dyDescent="0.15">
      <c r="A32" s="206" t="s">
        <v>285</v>
      </c>
    </row>
    <row r="33" spans="1:1" x14ac:dyDescent="0.15">
      <c r="A33" s="206" t="s">
        <v>286</v>
      </c>
    </row>
    <row r="34" spans="1:1" x14ac:dyDescent="0.15">
      <c r="A34" s="206" t="s">
        <v>287</v>
      </c>
    </row>
    <row r="35" spans="1:1" x14ac:dyDescent="0.15">
      <c r="A35" s="206" t="s">
        <v>288</v>
      </c>
    </row>
    <row r="36" spans="1:1" x14ac:dyDescent="0.15">
      <c r="A36" s="206" t="s">
        <v>289</v>
      </c>
    </row>
    <row r="37" spans="1:1" x14ac:dyDescent="0.15">
      <c r="A37" s="206" t="s">
        <v>290</v>
      </c>
    </row>
    <row r="38" spans="1:1" x14ac:dyDescent="0.15">
      <c r="A38" s="206" t="s">
        <v>291</v>
      </c>
    </row>
    <row r="39" spans="1:1" x14ac:dyDescent="0.15">
      <c r="A39" s="206" t="s">
        <v>292</v>
      </c>
    </row>
    <row r="40" spans="1:1" x14ac:dyDescent="0.15">
      <c r="A40" s="206" t="s">
        <v>293</v>
      </c>
    </row>
    <row r="41" spans="1:1" x14ac:dyDescent="0.15">
      <c r="A41" s="206" t="s">
        <v>294</v>
      </c>
    </row>
    <row r="42" spans="1:1" x14ac:dyDescent="0.15">
      <c r="A42" s="206" t="s">
        <v>295</v>
      </c>
    </row>
    <row r="43" spans="1:1" x14ac:dyDescent="0.15">
      <c r="A43" s="206" t="s">
        <v>296</v>
      </c>
    </row>
    <row r="44" spans="1:1" x14ac:dyDescent="0.15">
      <c r="A44" s="206" t="s">
        <v>297</v>
      </c>
    </row>
    <row r="45" spans="1:1" x14ac:dyDescent="0.15">
      <c r="A45" s="206" t="s">
        <v>298</v>
      </c>
    </row>
    <row r="46" spans="1:1" x14ac:dyDescent="0.15">
      <c r="A46" s="206" t="s">
        <v>299</v>
      </c>
    </row>
    <row r="47" spans="1:1" x14ac:dyDescent="0.15">
      <c r="A47" s="206" t="s">
        <v>300</v>
      </c>
    </row>
    <row r="48" spans="1:1" x14ac:dyDescent="0.15">
      <c r="A48" s="206" t="s">
        <v>301</v>
      </c>
    </row>
    <row r="49" spans="1:1" x14ac:dyDescent="0.15">
      <c r="A49" s="206" t="s">
        <v>302</v>
      </c>
    </row>
    <row r="50" spans="1:1" x14ac:dyDescent="0.15">
      <c r="A50" s="206" t="s">
        <v>303</v>
      </c>
    </row>
    <row r="51" spans="1:1" x14ac:dyDescent="0.15">
      <c r="A51" s="206" t="s">
        <v>304</v>
      </c>
    </row>
    <row r="52" spans="1:1" x14ac:dyDescent="0.15">
      <c r="A52" s="206" t="s">
        <v>305</v>
      </c>
    </row>
    <row r="53" spans="1:1" x14ac:dyDescent="0.15">
      <c r="A53" s="206" t="s">
        <v>306</v>
      </c>
    </row>
    <row r="54" spans="1:1" x14ac:dyDescent="0.15">
      <c r="A54" s="206" t="s">
        <v>307</v>
      </c>
    </row>
    <row r="55" spans="1:1" x14ac:dyDescent="0.15">
      <c r="A55" s="206" t="s">
        <v>308</v>
      </c>
    </row>
    <row r="56" spans="1:1" x14ac:dyDescent="0.15">
      <c r="A56" s="206" t="s">
        <v>309</v>
      </c>
    </row>
    <row r="57" spans="1:1" x14ac:dyDescent="0.15">
      <c r="A57" s="206" t="s">
        <v>310</v>
      </c>
    </row>
    <row r="58" spans="1:1" x14ac:dyDescent="0.15">
      <c r="A58" s="206" t="s">
        <v>311</v>
      </c>
    </row>
    <row r="59" spans="1:1" x14ac:dyDescent="0.15">
      <c r="A59" s="206" t="s">
        <v>312</v>
      </c>
    </row>
    <row r="60" spans="1:1" x14ac:dyDescent="0.15">
      <c r="A60" s="206" t="s">
        <v>313</v>
      </c>
    </row>
    <row r="61" spans="1:1" x14ac:dyDescent="0.15">
      <c r="A61" s="206" t="s">
        <v>314</v>
      </c>
    </row>
    <row r="62" spans="1:1" x14ac:dyDescent="0.15">
      <c r="A62" s="206" t="s">
        <v>315</v>
      </c>
    </row>
    <row r="63" spans="1:1" x14ac:dyDescent="0.15">
      <c r="A63" s="206" t="s">
        <v>316</v>
      </c>
    </row>
    <row r="64" spans="1:1" x14ac:dyDescent="0.15">
      <c r="A64" s="206" t="s">
        <v>317</v>
      </c>
    </row>
    <row r="65" spans="1:2" x14ac:dyDescent="0.15">
      <c r="A65" s="206" t="s">
        <v>318</v>
      </c>
    </row>
    <row r="66" spans="1:2" x14ac:dyDescent="0.15">
      <c r="A66" s="559" t="s">
        <v>319</v>
      </c>
      <c r="B66" s="206" t="s">
        <v>320</v>
      </c>
    </row>
  </sheetData>
  <sheetProtection algorithmName="SHA-512" hashValue="/08RU3MHrWsGWnriRrTaSdBBWn9wyT2D5NkQgNB8xh3ndwUZvnTuSe1vDC6HfrtE0q3RwvjOQIlVI3BuXdcN5Q==" saltValue="84ie9WBVx3+cG3CcZ1FUUQ=="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小分類</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2024-09-17T01:37:38Z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