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FAF165EA-4462-4182-97FA-F146550A71DF}" xr6:coauthVersionLast="47" xr6:coauthVersionMax="47" xr10:uidLastSave="{00000000-0000-0000-0000-000000000000}"/>
  <workbookProtection workbookAlgorithmName="SHA-512" workbookHashValue="5BvcEy0E36wmYyWUCFEHJjclenQsB3mCgTzI91ELIfB5lpdmej6NY+leMq8nycj+Y79CTI7GaIOIy7gG5jte7Q==" workbookSaltValue="jLq0pl8GToX53BLGBH7ZA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入力シート!$A$230</definedName>
    <definedName name="許可コード">settings!$A$10:$A$57</definedName>
    <definedName name="大分類">settings!$A$60:$A$90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6" i="7" l="1"/>
  <c r="A323" i="7"/>
  <c r="A320" i="7"/>
  <c r="A293" i="7"/>
  <c r="A291" i="7"/>
  <c r="A290" i="7"/>
  <c r="A288" i="7"/>
  <c r="A286" i="7"/>
  <c r="A282"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6" i="7"/>
  <c r="A224" i="7"/>
  <c r="A222" i="7"/>
  <c r="A201" i="7"/>
  <c r="A200" i="7"/>
  <c r="A191"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227" i="7"/>
  <c r="J177" i="7" l="1"/>
  <c r="J198" i="7" l="1"/>
  <c r="U301" i="7" l="1"/>
  <c r="D303" i="7"/>
  <c r="D304" i="7" s="1"/>
  <c r="D305" i="7" s="1"/>
  <c r="D306" i="7" s="1"/>
  <c r="D307" i="7" s="1"/>
  <c r="D308" i="7" s="1"/>
  <c r="D309" i="7" s="1"/>
  <c r="J196" i="7" l="1"/>
  <c r="D114" i="7" l="1"/>
  <c r="D116" i="7" s="1"/>
  <c r="D118" i="7" s="1"/>
  <c r="D120" i="7" s="1"/>
  <c r="D122" i="7" s="1"/>
  <c r="D124" i="7" s="1"/>
  <c r="D126" i="7" s="1"/>
  <c r="J225" i="7" l="1"/>
  <c r="A2" i="8" l="1"/>
  <c r="A1" i="8"/>
</calcChain>
</file>

<file path=xl/sharedStrings.xml><?xml version="1.0" encoding="utf-8"?>
<sst xmlns="http://schemas.openxmlformats.org/spreadsheetml/2006/main" count="357" uniqueCount="305">
  <si>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</si>
  <si>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</si>
  <si>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</si>
  <si>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</si>
  <si>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</si>
  <si>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</si>
  <si>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</si>
  <si>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</si>
  <si>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</si>
  <si>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</si>
  <si>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</si>
  <si>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</si>
  <si>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</si>
  <si>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</si>
  <si>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</si>
  <si>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</si>
  <si>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</si>
  <si>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</si>
  <si>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</si>
  <si>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</si>
  <si>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</si>
  <si>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</si>
  <si>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</si>
  <si>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</si>
  <si>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</si>
  <si>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</si>
  <si>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</si>
  <si>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</si>
  <si>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</si>
  <si>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</si>
  <si>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</si>
  <si>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</si>
  <si>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</si>
  <si>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</si>
  <si>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</si>
  <si>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</si>
  <si>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</si>
  <si>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</si>
  <si>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</si>
  <si>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</si>
  <si>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</si>
  <si>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</si>
  <si>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</si>
  <si>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</si>
  <si>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</si>
  <si>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</si>
  <si>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</si>
  <si>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</si>
  <si>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</si>
  <si>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</si>
  <si>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</si>
  <si>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</si>
  <si>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</si>
  <si>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</si>
  <si>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</si>
  <si>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</si>
  <si>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</si>
  <si>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</si>
  <si>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</si>
  <si>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</si>
  <si>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</si>
  <si>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</si>
  <si>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</si>
  <si>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</si>
  <si>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</si>
  <si>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</si>
  <si>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</si>
  <si>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</si>
  <si>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</si>
  <si>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</si>
  <si>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</si>
  <si>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</si>
  <si>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</si>
  <si>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</si>
  <si>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</si>
  <si>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</si>
  <si>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</si>
  <si>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</si>
  <si>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</si>
  <si>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</si>
  <si>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</si>
  <si>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</si>
  <si>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</si>
  <si>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</si>
  <si>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</si>
  <si>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</si>
  <si>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</si>
  <si>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</si>
  <si>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</si>
  <si>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</si>
  <si>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</si>
  <si>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</si>
  <si>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</si>
  <si>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</si>
  <si>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</si>
  <si>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</si>
  <si>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</si>
  <si>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</si>
  <si>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</si>
  <si>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</si>
  <si>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</si>
  <si>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</si>
  <si>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</si>
  <si>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</si>
  <si>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</si>
  <si>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</si>
  <si>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</si>
  <si>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</si>
  <si>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</si>
  <si>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</si>
  <si>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</si>
  <si>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</si>
  <si>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</si>
  <si>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</si>
  <si>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</si>
  <si>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</si>
  <si>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</si>
  <si>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</si>
  <si>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</si>
  <si>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</si>
  <si>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</si>
  <si>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</si>
  <si>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</si>
  <si>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</si>
  <si>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</si>
  <si>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</si>
  <si>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</si>
  <si>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</si>
  <si>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</si>
  <si>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</si>
  <si>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</si>
  <si>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</si>
  <si>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令和7・8年度において、泉北環境整備施設組合で行われる建設工事に係る入札に参加する資格の審査を申請します。</t>
    <rPh sb="27" eb="31">
      <t>ケンセツコウジ</t>
    </rPh>
    <rPh sb="34" eb="36">
      <t>ニュウサツ</t>
    </rPh>
    <rPh sb="37" eb="39">
      <t>サンカ</t>
    </rPh>
    <rPh sb="41" eb="43">
      <t>シカク</t>
    </rPh>
    <rPh sb="44" eb="46">
      <t>シンサ</t>
    </rPh>
    <rPh sb="47" eb="49">
      <t>シンセイ</t>
    </rPh>
    <phoneticPr fontId="4"/>
  </si>
  <si>
    <t>総職員数</t>
    <rPh sb="0" eb="1">
      <t>ソウ</t>
    </rPh>
    <rPh sb="1" eb="4">
      <t>ショクインスウ</t>
    </rPh>
    <phoneticPr fontId="4"/>
  </si>
  <si>
    <t>職員数(受任者の支店等)</t>
    <rPh sb="0" eb="3">
      <t>ショクインスウ</t>
    </rPh>
    <phoneticPr fontId="5"/>
  </si>
  <si>
    <t>うち技術者数</t>
    <phoneticPr fontId="4"/>
  </si>
  <si>
    <t xml:space="preserve"> ※B.契約する営業所情報-(1)入札・契約権限の委任が「する」の場合のみ入力してください。</t>
    <rPh sb="33" eb="35">
      <t>バアイ</t>
    </rPh>
    <rPh sb="37" eb="39">
      <t>ニュウリョク</t>
    </rPh>
    <phoneticPr fontId="4"/>
  </si>
  <si>
    <t>資本金</t>
    <rPh sb="0" eb="3">
      <t>シホンキン</t>
    </rPh>
    <phoneticPr fontId="5"/>
  </si>
  <si>
    <t>千円</t>
    <rPh sb="0" eb="2">
      <t>センエン</t>
    </rPh>
    <phoneticPr fontId="4"/>
  </si>
  <si>
    <t>ISO取得認証状況</t>
    <rPh sb="3" eb="5">
      <t>シュトク</t>
    </rPh>
    <rPh sb="5" eb="7">
      <t>ニンショウ</t>
    </rPh>
    <rPh sb="7" eb="9">
      <t>ジョウキョウ</t>
    </rPh>
    <phoneticPr fontId="4"/>
  </si>
  <si>
    <t>規格</t>
    <rPh sb="0" eb="2">
      <t>キカク</t>
    </rPh>
    <phoneticPr fontId="5"/>
  </si>
  <si>
    <t>取得の有無</t>
    <rPh sb="0" eb="2">
      <t>シュトク</t>
    </rPh>
    <rPh sb="3" eb="5">
      <t>ウム</t>
    </rPh>
    <phoneticPr fontId="4"/>
  </si>
  <si>
    <t>ISO9001</t>
    <phoneticPr fontId="5"/>
  </si>
  <si>
    <t>ISO14001</t>
    <phoneticPr fontId="4"/>
  </si>
  <si>
    <t>取得の有無欄を、リストから選択してください。</t>
    <rPh sb="0" eb="2">
      <t>シュトク</t>
    </rPh>
    <rPh sb="3" eb="5">
      <t>ウム</t>
    </rPh>
    <rPh sb="5" eb="6">
      <t>ラン</t>
    </rPh>
    <phoneticPr fontId="4"/>
  </si>
  <si>
    <t>障害者雇用</t>
    <phoneticPr fontId="4"/>
  </si>
  <si>
    <t>入札担当窓口のメールアドレスを@を含む半角文字で入力してください。</t>
    <phoneticPr fontId="4"/>
  </si>
  <si>
    <t>監理技術者証を有する技術者数</t>
    <phoneticPr fontId="4"/>
  </si>
  <si>
    <t>1土木一式工事</t>
  </si>
  <si>
    <t>2建築一式工事</t>
  </si>
  <si>
    <t>3大工工事</t>
  </si>
  <si>
    <t>4左官工事</t>
  </si>
  <si>
    <t>5とび・土工・コンクリート工事</t>
  </si>
  <si>
    <t>6石工事</t>
  </si>
  <si>
    <t>7屋根工事</t>
  </si>
  <si>
    <t>8電気工事</t>
  </si>
  <si>
    <t>9配水管工事</t>
  </si>
  <si>
    <t>10管工事</t>
  </si>
  <si>
    <t>11タイルれんがブロック工事</t>
  </si>
  <si>
    <t>12鋼構造物工事</t>
  </si>
  <si>
    <t>13鉄筋工事</t>
  </si>
  <si>
    <t>14舗装工事</t>
  </si>
  <si>
    <t>15しゅんせつ工事</t>
  </si>
  <si>
    <t>16板金工事</t>
  </si>
  <si>
    <t>17ガラス工事</t>
  </si>
  <si>
    <t>18塗装工事</t>
  </si>
  <si>
    <t>19防水工事</t>
  </si>
  <si>
    <t>20内装仕上工事</t>
  </si>
  <si>
    <t>21機械器具設置工事</t>
  </si>
  <si>
    <t>22熱絶縁工事</t>
  </si>
  <si>
    <t>23電気通信工事</t>
  </si>
  <si>
    <t>24造園工事</t>
  </si>
  <si>
    <t>25さく井工事</t>
  </si>
  <si>
    <t>26建具工事</t>
  </si>
  <si>
    <t>27水道施設工事</t>
  </si>
  <si>
    <t>28消防施設工事</t>
  </si>
  <si>
    <t>29清掃施設工事</t>
  </si>
  <si>
    <t>30解体工事</t>
  </si>
  <si>
    <t>許可年月日</t>
    <rPh sb="0" eb="2">
      <t>キョカ</t>
    </rPh>
    <rPh sb="2" eb="5">
      <t>ネンガッピ</t>
    </rPh>
    <phoneticPr fontId="5"/>
  </si>
  <si>
    <t>希望業種</t>
    <rPh sb="0" eb="2">
      <t>キボウ</t>
    </rPh>
    <rPh sb="2" eb="4">
      <t>ギョウシュ</t>
    </rPh>
    <phoneticPr fontId="4"/>
  </si>
  <si>
    <t>許可区分</t>
    <phoneticPr fontId="4"/>
  </si>
  <si>
    <t>得意工事・独自の特殊工法</t>
    <phoneticPr fontId="4"/>
  </si>
  <si>
    <t>資格名</t>
    <rPh sb="0" eb="2">
      <t>シカク</t>
    </rPh>
    <rPh sb="2" eb="3">
      <t>メイ</t>
    </rPh>
    <phoneticPr fontId="4"/>
  </si>
  <si>
    <t>人数</t>
    <rPh sb="0" eb="2">
      <t>ニンズウ</t>
    </rPh>
    <phoneticPr fontId="4"/>
  </si>
  <si>
    <t>第１希望</t>
    <rPh sb="0" eb="1">
      <t>ダイ</t>
    </rPh>
    <rPh sb="2" eb="4">
      <t>キボウ</t>
    </rPh>
    <phoneticPr fontId="4"/>
  </si>
  <si>
    <t>第２希望</t>
    <rPh sb="0" eb="1">
      <t>ダイ</t>
    </rPh>
    <rPh sb="2" eb="4">
      <t>キボウ</t>
    </rPh>
    <phoneticPr fontId="4"/>
  </si>
  <si>
    <t>第３希望</t>
    <rPh sb="0" eb="1">
      <t>ダイ</t>
    </rPh>
    <rPh sb="2" eb="4">
      <t>キボウ</t>
    </rPh>
    <phoneticPr fontId="4"/>
  </si>
  <si>
    <t>ポンプ・ブロワ</t>
    <phoneticPr fontId="4"/>
  </si>
  <si>
    <t>揚排水機器設置</t>
    <phoneticPr fontId="4"/>
  </si>
  <si>
    <t>給排気機器設置</t>
    <phoneticPr fontId="4"/>
  </si>
  <si>
    <t>ボイラータービン</t>
    <phoneticPr fontId="4"/>
  </si>
  <si>
    <t>内燃力発電機設備</t>
    <phoneticPr fontId="4"/>
  </si>
  <si>
    <t>バグフィルター</t>
    <phoneticPr fontId="4"/>
  </si>
  <si>
    <t>集塵機器設置</t>
    <phoneticPr fontId="4"/>
  </si>
  <si>
    <t>クレーン</t>
    <phoneticPr fontId="4"/>
  </si>
  <si>
    <t>コンベア</t>
    <phoneticPr fontId="4"/>
  </si>
  <si>
    <t>エレベータ</t>
    <phoneticPr fontId="4"/>
  </si>
  <si>
    <t>運搬機器設置</t>
    <phoneticPr fontId="4"/>
  </si>
  <si>
    <t>計量設備</t>
    <rPh sb="0" eb="4">
      <t>ケイリョウセツビ</t>
    </rPh>
    <phoneticPr fontId="4"/>
  </si>
  <si>
    <t>水処理施設</t>
    <rPh sb="0" eb="1">
      <t>ミズ</t>
    </rPh>
    <rPh sb="1" eb="3">
      <t>ショリ</t>
    </rPh>
    <rPh sb="3" eb="5">
      <t>シセツ</t>
    </rPh>
    <phoneticPr fontId="4"/>
  </si>
  <si>
    <t>計測器・分析器</t>
    <rPh sb="0" eb="3">
      <t>ケイソクキ</t>
    </rPh>
    <rPh sb="4" eb="7">
      <t>ブンセキキ</t>
    </rPh>
    <phoneticPr fontId="4"/>
  </si>
  <si>
    <t>焼却炉</t>
    <rPh sb="0" eb="3">
      <t>ショウキャクロ</t>
    </rPh>
    <phoneticPr fontId="4"/>
  </si>
  <si>
    <t>し尿処理施設</t>
    <rPh sb="1" eb="2">
      <t>ニョウ</t>
    </rPh>
    <rPh sb="2" eb="4">
      <t>ショリ</t>
    </rPh>
    <rPh sb="4" eb="6">
      <t>シセツ</t>
    </rPh>
    <phoneticPr fontId="4"/>
  </si>
  <si>
    <t>プラント設備</t>
    <phoneticPr fontId="4"/>
  </si>
  <si>
    <r>
      <t>その他</t>
    </r>
    <r>
      <rPr>
        <sz val="11"/>
        <color rgb="FFFF0000"/>
        <rFont val="ＭＳ ゴシック"/>
        <family val="3"/>
        <charset val="128"/>
      </rPr>
      <t>*1</t>
    </r>
    <rPh sb="2" eb="3">
      <t>タ</t>
    </rPh>
    <phoneticPr fontId="4"/>
  </si>
  <si>
    <r>
      <t>－</t>
    </r>
    <r>
      <rPr>
        <sz val="11"/>
        <color rgb="FFFF0000"/>
        <rFont val="ＭＳ ゴシック"/>
        <family val="3"/>
        <charset val="128"/>
      </rPr>
      <t>*1</t>
    </r>
    <phoneticPr fontId="4"/>
  </si>
  <si>
    <r>
      <t>その他</t>
    </r>
    <r>
      <rPr>
        <sz val="11"/>
        <color rgb="FFFF0000"/>
        <rFont val="ＭＳ ゴシック"/>
        <family val="3"/>
        <charset val="128"/>
      </rPr>
      <t>*1</t>
    </r>
    <phoneticPr fontId="4"/>
  </si>
  <si>
    <t>請負可能な工事(機械器具設置工事)</t>
    <rPh sb="0" eb="2">
      <t>ウケオイ</t>
    </rPh>
    <rPh sb="2" eb="4">
      <t>カノウ</t>
    </rPh>
    <rPh sb="5" eb="7">
      <t>コウジ</t>
    </rPh>
    <phoneticPr fontId="4"/>
  </si>
  <si>
    <t>工事種別</t>
    <rPh sb="0" eb="2">
      <t>コウジ</t>
    </rPh>
    <rPh sb="2" eb="4">
      <t>シュベツ</t>
    </rPh>
    <phoneticPr fontId="4"/>
  </si>
  <si>
    <t>雇用保険加入の有無</t>
  </si>
  <si>
    <t>健康保険加入の有無</t>
    <phoneticPr fontId="4"/>
  </si>
  <si>
    <t>厚生年金保険加入の有無</t>
    <phoneticPr fontId="4"/>
  </si>
  <si>
    <r>
      <t xml:space="preserve">最新の「経営規模等評価結果通知書・総合評定値通知書」に記載されている社会保険等の加入状況を入力してください。
</t>
    </r>
    <r>
      <rPr>
        <sz val="10"/>
        <color rgb="FFFF0000"/>
        <rFont val="ＭＳ ゴシック"/>
        <family val="3"/>
        <charset val="128"/>
      </rPr>
      <t>社会保険等未加入（健康保険法・厚生年金保険法・雇用保険法に定める届出の義務を履行していない）建設業者（当該届出の義務のない者を除く）の申請は受付しません。※法令により適用除外とされる事業者は除きます。</t>
    </r>
    <rPh sb="27" eb="29">
      <t>キサイ</t>
    </rPh>
    <phoneticPr fontId="4"/>
  </si>
  <si>
    <t xml:space="preserve"> リストから選択してください。 無または除外を選択した場合、別途「社会保険等の加入の事実を証する書類」の提出が必要です。</t>
    <rPh sb="23" eb="25">
      <t>センタク</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</si>
  <si>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</si>
  <si>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</si>
  <si>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職員数</t>
    <rPh sb="0" eb="3">
      <t>ショクインスウ</t>
    </rPh>
    <phoneticPr fontId="5"/>
  </si>
  <si>
    <t>契約先</t>
    <rPh sb="0" eb="2">
      <t>ケイヤク</t>
    </rPh>
    <rPh sb="2" eb="3">
      <t>サキ</t>
    </rPh>
    <phoneticPr fontId="4"/>
  </si>
  <si>
    <t>元請・下請</t>
    <rPh sb="0" eb="1">
      <t>モト</t>
    </rPh>
    <rPh sb="1" eb="2">
      <t>ウ</t>
    </rPh>
    <rPh sb="3" eb="5">
      <t>シタウ</t>
    </rPh>
    <phoneticPr fontId="4"/>
  </si>
  <si>
    <t>件名</t>
    <rPh sb="0" eb="2">
      <t>ケンメイ</t>
    </rPh>
    <phoneticPr fontId="5"/>
  </si>
  <si>
    <t>G.業務実績</t>
    <rPh sb="2" eb="4">
      <t>ギョウム</t>
    </rPh>
    <rPh sb="4" eb="6">
      <t>ジッセキ</t>
    </rPh>
    <phoneticPr fontId="4"/>
  </si>
  <si>
    <t>金額（千円）</t>
    <rPh sb="0" eb="2">
      <t>キンガク</t>
    </rPh>
    <phoneticPr fontId="4"/>
  </si>
  <si>
    <t>H.経営審査情報</t>
    <rPh sb="2" eb="4">
      <t>ケイエイ</t>
    </rPh>
    <rPh sb="4" eb="6">
      <t>シンサ</t>
    </rPh>
    <rPh sb="6" eb="8">
      <t>ジョウホウ</t>
    </rPh>
    <phoneticPr fontId="4"/>
  </si>
  <si>
    <t>その他の具体的な内容</t>
    <rPh sb="2" eb="3">
      <t>タ</t>
    </rPh>
    <rPh sb="4" eb="7">
      <t>グタイテキ</t>
    </rPh>
    <rPh sb="8" eb="10">
      <t>ナイヨウ</t>
    </rPh>
    <phoneticPr fontId="4"/>
  </si>
  <si>
    <t>創業年月日</t>
    <rPh sb="0" eb="2">
      <t>ソウギョウ</t>
    </rPh>
    <rPh sb="2" eb="5">
      <t>ネンガッピ</t>
    </rPh>
    <phoneticPr fontId="5"/>
  </si>
  <si>
    <r>
      <t xml:space="preserve">第１～第３希望にかかわらず「機械器具設置工事」の建設業の許可を有していて、下記の工事を請け負える場合、リストから「○」を選択してください。
</t>
    </r>
    <r>
      <rPr>
        <sz val="10"/>
        <color rgb="FFFF0000"/>
        <rFont val="ＭＳ ゴシック"/>
        <family val="3"/>
        <charset val="128"/>
      </rPr>
      <t>*1：その他の請け負える工事がある場合、その他の具体的な内容欄を入力してください。</t>
    </r>
    <rPh sb="48" eb="50">
      <t>バアイ</t>
    </rPh>
    <rPh sb="60" eb="62">
      <t>センタク</t>
    </rPh>
    <rPh sb="75" eb="76">
      <t>タ</t>
    </rPh>
    <rPh sb="77" eb="78">
      <t>ウ</t>
    </rPh>
    <rPh sb="79" eb="80">
      <t>オ</t>
    </rPh>
    <rPh sb="82" eb="84">
      <t>コウジ</t>
    </rPh>
    <rPh sb="87" eb="89">
      <t>バアイ</t>
    </rPh>
    <rPh sb="92" eb="93">
      <t>タ</t>
    </rPh>
    <rPh sb="94" eb="97">
      <t>グタイテキ</t>
    </rPh>
    <rPh sb="98" eb="100">
      <t>ナイヨウ</t>
    </rPh>
    <rPh sb="100" eb="101">
      <t>ラン</t>
    </rPh>
    <rPh sb="102" eb="104">
      <t>ニュウリョク</t>
    </rPh>
    <phoneticPr fontId="4"/>
  </si>
  <si>
    <t>請負可能</t>
    <rPh sb="0" eb="1">
      <t>ウ</t>
    </rPh>
    <rPh sb="1" eb="2">
      <t>オ</t>
    </rPh>
    <rPh sb="2" eb="4">
      <t>カノウ</t>
    </rPh>
    <phoneticPr fontId="4"/>
  </si>
  <si>
    <t>業種</t>
    <rPh sb="0" eb="2">
      <t>ギョウシュ</t>
    </rPh>
    <phoneticPr fontId="4"/>
  </si>
  <si>
    <t>必要な建設業の許可</t>
    <phoneticPr fontId="4"/>
  </si>
  <si>
    <t>希望順位</t>
    <phoneticPr fontId="4"/>
  </si>
  <si>
    <t>1土木一式工事</t>
    <phoneticPr fontId="4"/>
  </si>
  <si>
    <t>2建築一式工事</t>
    <phoneticPr fontId="4"/>
  </si>
  <si>
    <t>3大工工事</t>
    <phoneticPr fontId="4"/>
  </si>
  <si>
    <t>4左官工事</t>
    <phoneticPr fontId="4"/>
  </si>
  <si>
    <t>5とび・土工・コンクリート工事</t>
    <phoneticPr fontId="4"/>
  </si>
  <si>
    <t>6石工事</t>
    <phoneticPr fontId="4"/>
  </si>
  <si>
    <t>7屋根工事</t>
    <phoneticPr fontId="4"/>
  </si>
  <si>
    <t>8電気工事</t>
    <phoneticPr fontId="4"/>
  </si>
  <si>
    <t>9配水管工事</t>
    <phoneticPr fontId="4"/>
  </si>
  <si>
    <t>10管工事</t>
    <phoneticPr fontId="4"/>
  </si>
  <si>
    <t>11タイルれんがブロック工事</t>
    <phoneticPr fontId="4"/>
  </si>
  <si>
    <t>12鋼構造物工事</t>
    <phoneticPr fontId="4"/>
  </si>
  <si>
    <t>13鉄筋工事</t>
    <phoneticPr fontId="4"/>
  </si>
  <si>
    <t>14舗装工事</t>
    <phoneticPr fontId="4"/>
  </si>
  <si>
    <t>15しゅんせつ工事</t>
    <phoneticPr fontId="4"/>
  </si>
  <si>
    <t>16板金工事</t>
    <phoneticPr fontId="4"/>
  </si>
  <si>
    <t>17ガラス工事</t>
    <phoneticPr fontId="4"/>
  </si>
  <si>
    <t>18塗装工事</t>
    <phoneticPr fontId="4"/>
  </si>
  <si>
    <t>19防水工事</t>
    <phoneticPr fontId="4"/>
  </si>
  <si>
    <t>20内装仕上工事</t>
    <phoneticPr fontId="4"/>
  </si>
  <si>
    <t>21機械器具設置工事</t>
    <phoneticPr fontId="4"/>
  </si>
  <si>
    <t>22熱絶縁工事</t>
    <phoneticPr fontId="4"/>
  </si>
  <si>
    <t>23電気通信工事</t>
    <phoneticPr fontId="4"/>
  </si>
  <si>
    <t>24造園工事</t>
    <phoneticPr fontId="4"/>
  </si>
  <si>
    <t>25さく井工事</t>
    <phoneticPr fontId="4"/>
  </si>
  <si>
    <t>26建具工事</t>
    <phoneticPr fontId="4"/>
  </si>
  <si>
    <t>27水道施設工事</t>
    <phoneticPr fontId="4"/>
  </si>
  <si>
    <t>28消防施設工事</t>
    <phoneticPr fontId="4"/>
  </si>
  <si>
    <t>29清掃施設工事</t>
    <phoneticPr fontId="4"/>
  </si>
  <si>
    <t>30解体工事</t>
    <phoneticPr fontId="4"/>
  </si>
  <si>
    <t>土木工事</t>
    <phoneticPr fontId="4"/>
  </si>
  <si>
    <t>建築工事</t>
    <phoneticPr fontId="4"/>
  </si>
  <si>
    <t>大工工事</t>
    <phoneticPr fontId="4"/>
  </si>
  <si>
    <t>左官工事</t>
    <phoneticPr fontId="4"/>
  </si>
  <si>
    <t>とび・土工工事</t>
    <phoneticPr fontId="4"/>
  </si>
  <si>
    <t>石工事</t>
    <phoneticPr fontId="4"/>
  </si>
  <si>
    <t>屋根工事</t>
    <phoneticPr fontId="4"/>
  </si>
  <si>
    <t>電気工事</t>
    <phoneticPr fontId="4"/>
  </si>
  <si>
    <t>管工事</t>
    <phoneticPr fontId="4"/>
  </si>
  <si>
    <t>タイルれんがブロック工事</t>
    <phoneticPr fontId="4"/>
  </si>
  <si>
    <t>鋼構造物工事</t>
    <phoneticPr fontId="4"/>
  </si>
  <si>
    <t>鉄筋工事</t>
    <phoneticPr fontId="4"/>
  </si>
  <si>
    <t>舗装工事</t>
    <phoneticPr fontId="4"/>
  </si>
  <si>
    <t>しゅんせつ工事</t>
    <phoneticPr fontId="4"/>
  </si>
  <si>
    <t>板金工事</t>
    <phoneticPr fontId="4"/>
  </si>
  <si>
    <t>ガラス工事</t>
    <phoneticPr fontId="4"/>
  </si>
  <si>
    <t>塗装工事</t>
    <phoneticPr fontId="4"/>
  </si>
  <si>
    <t>防水工事</t>
    <phoneticPr fontId="4"/>
  </si>
  <si>
    <t>内装仕上工事</t>
    <phoneticPr fontId="4"/>
  </si>
  <si>
    <t>機械器具設置工事</t>
    <phoneticPr fontId="4"/>
  </si>
  <si>
    <t>熱絶縁工事</t>
    <phoneticPr fontId="4"/>
  </si>
  <si>
    <t>電気通信工事</t>
    <phoneticPr fontId="4"/>
  </si>
  <si>
    <t>造園工事</t>
    <phoneticPr fontId="4"/>
  </si>
  <si>
    <t>さく井工事</t>
    <phoneticPr fontId="4"/>
  </si>
  <si>
    <t>建具工事</t>
    <phoneticPr fontId="4"/>
  </si>
  <si>
    <t>水道施設工事</t>
    <phoneticPr fontId="4"/>
  </si>
  <si>
    <t>消防施設工事</t>
    <phoneticPr fontId="4"/>
  </si>
  <si>
    <t>清掃施設工事</t>
    <phoneticPr fontId="4"/>
  </si>
  <si>
    <t>解体工事</t>
    <phoneticPr fontId="4"/>
  </si>
  <si>
    <t>総合評定値
(P点)</t>
    <phoneticPr fontId="4"/>
  </si>
  <si>
    <t>希望業種に係る技術職員の有資格者</t>
    <rPh sb="0" eb="2">
      <t>キボウ</t>
    </rPh>
    <rPh sb="2" eb="4">
      <t>ギョウシュ</t>
    </rPh>
    <rPh sb="5" eb="6">
      <t>カカ</t>
    </rPh>
    <rPh sb="7" eb="9">
      <t>ギジュツ</t>
    </rPh>
    <rPh sb="9" eb="11">
      <t>ショクイン</t>
    </rPh>
    <rPh sb="12" eb="16">
      <t>ユウシカクシャ</t>
    </rPh>
    <phoneticPr fontId="4"/>
  </si>
  <si>
    <t>組合からの種々の連絡に対応できる方の情報を入力してください。
行政書士が代理申請する場合は、「D.申請代理人情報」に入力してください。</t>
    <rPh sb="0" eb="2">
      <t>クミアイ</t>
    </rPh>
    <rPh sb="5" eb="7">
      <t>シュシュ</t>
    </rPh>
    <rPh sb="8" eb="10">
      <t>レンラク</t>
    </rPh>
    <rPh sb="11" eb="13">
      <t>タイオウ</t>
    </rPh>
    <rPh sb="36" eb="38">
      <t>ダイリ</t>
    </rPh>
    <rPh sb="38" eb="40">
      <t>シンセイ</t>
    </rPh>
    <rPh sb="42" eb="44">
      <t>バアイ</t>
    </rPh>
    <phoneticPr fontId="4"/>
  </si>
  <si>
    <t xml:space="preserve"> ※同上</t>
    <rPh sb="2" eb="4">
      <t>ドウジョウ</t>
    </rPh>
    <phoneticPr fontId="4"/>
  </si>
  <si>
    <t>直前２年間の業務実績を入力してください。
希望業種の代表的な業務の中から、官公庁発注の元請業務を優先して入力してください。
業種、元請・下請欄はリストから選択してください。</t>
    <rPh sb="62" eb="64">
      <t>ギョウシュ</t>
    </rPh>
    <rPh sb="65" eb="67">
      <t>モトウケ</t>
    </rPh>
    <rPh sb="68" eb="70">
      <t>シタウ</t>
    </rPh>
    <rPh sb="70" eb="71">
      <t>ラン</t>
    </rPh>
    <rPh sb="77" eb="79">
      <t>センタク</t>
    </rPh>
    <phoneticPr fontId="5"/>
  </si>
  <si>
    <t>業種</t>
    <phoneticPr fontId="4"/>
  </si>
  <si>
    <t>事業協同組合、企業組合、協業組合等で官公需適格組合証明を受けている場合は番号を入力してください。</t>
    <phoneticPr fontId="4"/>
  </si>
  <si>
    <t>経営審査基準日</t>
    <rPh sb="0" eb="2">
      <t>ケイエイ</t>
    </rPh>
    <rPh sb="2" eb="4">
      <t>シンサ</t>
    </rPh>
    <rPh sb="4" eb="6">
      <t>キジュン</t>
    </rPh>
    <rPh sb="6" eb="7">
      <t>ビ</t>
    </rPh>
    <phoneticPr fontId="5"/>
  </si>
  <si>
    <t>27_泉北環境整備施設組合</t>
  </si>
  <si>
    <t>　</t>
    <phoneticPr fontId="4"/>
  </si>
  <si>
    <t>←選択肢に空白追加</t>
    <rPh sb="1" eb="4">
      <t>センタクシ</t>
    </rPh>
    <rPh sb="5" eb="7">
      <t>クウハク</t>
    </rPh>
    <rPh sb="7" eb="9">
      <t>ツイカ</t>
    </rPh>
    <phoneticPr fontId="4"/>
  </si>
  <si>
    <t>ISO27001</t>
    <phoneticPr fontId="4"/>
  </si>
  <si>
    <t>Ver.7.0.1</t>
    <phoneticPr fontId="4"/>
  </si>
  <si>
    <t>7.0.1</t>
  </si>
  <si>
    <t>泉北環境整備施設組合 一般競争(指名競争)参加資格審査申請書【建設工事】</t>
    <rPh sb="0" eb="2">
      <t>センボク</t>
    </rPh>
    <rPh sb="2" eb="4">
      <t>カンキョウ</t>
    </rPh>
    <rPh sb="4" eb="6">
      <t>セイビ</t>
    </rPh>
    <rPh sb="6" eb="8">
      <t>シセツ</t>
    </rPh>
    <rPh sb="8" eb="10">
      <t>クミアイ</t>
    </rPh>
    <phoneticPr fontId="4"/>
  </si>
  <si>
    <r>
      <rPr>
        <sz val="10"/>
        <color rgb="FFFF0000"/>
        <rFont val="ＭＳ ゴシック"/>
        <family val="3"/>
        <charset val="128"/>
      </rPr>
      <t>登録を希望する場合、希望順位、許可区分、総合評定値(P点)、監理技術者証を有する技術者数、得意工事・独自の特殊工法欄を入力してください。
希望順位欄には、第１希望は「①」、第２希望は「②」、第３希望は「③」をリストから選択してください。(最大３業種まで)。年度途中の変更はできません。</t>
    </r>
    <r>
      <rPr>
        <sz val="10"/>
        <color theme="1" tint="4.9989318521683403E-2"/>
        <rFont val="ＭＳ ゴシック"/>
        <family val="3"/>
        <charset val="128"/>
      </rPr>
      <t xml:space="preserve">
希望順位、許可区分欄はリストから選択してください。
第１～第３希望以外に建設業の許可を有する場合、許可区分、総合評定値(P点)欄を入力してください。</t>
    </r>
    <rPh sb="143" eb="145">
      <t>キボウ</t>
    </rPh>
    <rPh sb="145" eb="147">
      <t>ジュンイ</t>
    </rPh>
    <rPh sb="189" eb="191">
      <t>バアイ</t>
    </rPh>
    <rPh sb="206" eb="207">
      <t>ラン</t>
    </rPh>
    <rPh sb="208" eb="210">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</si>
</sst>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quot;折&quot;&quot;返&quot;"/>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
      <sz val="11"/>
      <color theme="1" tint="4.9989318521683403E-2"/>
      <name val="ＭＳ ゴシック"/>
      <family val="3"/>
      <charset val="128"/>
    </font>
    <font>
      <b/>
      <sz val="12"/>
      <color theme="1" tint="4.9989318521683403E-2"/>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42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41" xfId="2" applyNumberFormat="1" applyFont="1" applyFill="1" applyBorder="1" applyAlignment="1" applyProtection="1">
      <alignment horizontal="center" vertical="center"/>
      <protection locked="0"/>
    </xf>
    <xf numFmtId="49" fontId="13" fillId="2" borderId="41" xfId="2" applyNumberFormat="1" applyFont="1" applyFill="1" applyBorder="1" applyAlignment="1" applyProtection="1">
      <alignment horizontal="left" vertical="center"/>
      <protection locked="0"/>
    </xf>
    <xf numFmtId="38" fontId="13" fillId="2" borderId="41" xfId="2" applyNumberFormat="1" applyFont="1" applyFill="1" applyBorder="1" applyAlignment="1" applyProtection="1">
      <alignment horizontal="right" vertical="center"/>
      <protection locked="0"/>
    </xf>
    <xf numFmtId="49" fontId="13" fillId="2" borderId="40" xfId="2" applyNumberFormat="1" applyFont="1" applyFill="1" applyBorder="1" applyAlignment="1" applyProtection="1">
      <alignment horizontal="center" vertical="center"/>
      <protection locked="0"/>
    </xf>
    <xf numFmtId="49" fontId="13" fillId="2" borderId="40" xfId="2" applyNumberFormat="1" applyFont="1" applyFill="1" applyBorder="1" applyAlignment="1" applyProtection="1">
      <alignment horizontal="left" vertical="center"/>
      <protection locked="0"/>
    </xf>
    <xf numFmtId="38" fontId="13" fillId="2" borderId="40" xfId="2" applyNumberFormat="1" applyFont="1" applyFill="1" applyBorder="1" applyAlignment="1" applyProtection="1">
      <alignment horizontal="right" vertical="center"/>
      <protection locked="0"/>
    </xf>
    <xf numFmtId="49" fontId="13" fillId="2" borderId="51" xfId="2" applyNumberFormat="1" applyFont="1" applyFill="1" applyBorder="1" applyAlignment="1" applyProtection="1">
      <alignment horizontal="center" vertical="center"/>
      <protection locked="0"/>
    </xf>
    <xf numFmtId="49" fontId="13" fillId="2" borderId="51" xfId="2" applyNumberFormat="1" applyFont="1" applyFill="1" applyBorder="1" applyAlignment="1" applyProtection="1">
      <alignment horizontal="left" vertical="center"/>
      <protection locked="0"/>
    </xf>
    <xf numFmtId="38" fontId="13" fillId="2" borderId="51" xfId="2" applyNumberFormat="1" applyFont="1" applyFill="1" applyBorder="1" applyAlignment="1" applyProtection="1">
      <alignment horizontal="right" vertical="center"/>
      <protection locked="0"/>
    </xf>
    <xf numFmtId="49" fontId="13" fillId="2" borderId="41" xfId="0" applyNumberFormat="1" applyFont="1" applyFill="1" applyBorder="1" applyAlignment="1" applyProtection="1">
      <alignment horizontal="left" vertical="center"/>
      <protection locked="0"/>
    </xf>
    <xf numFmtId="49" fontId="13" fillId="2" borderId="40" xfId="0" applyNumberFormat="1" applyFont="1" applyFill="1" applyBorder="1" applyAlignment="1" applyProtection="1">
      <alignment horizontal="left" vertical="center"/>
      <protection locked="0"/>
    </xf>
    <xf numFmtId="49" fontId="13" fillId="2" borderId="51" xfId="0" applyNumberFormat="1" applyFont="1" applyFill="1" applyBorder="1" applyAlignment="1" applyProtection="1">
      <alignment horizontal="left" vertical="center"/>
      <protection locked="0"/>
    </xf>
    <xf numFmtId="49" fontId="13" fillId="2" borderId="52" xfId="0" applyNumberFormat="1" applyFont="1" applyFill="1" applyBorder="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right" vertical="center"/>
      <protection locked="0"/>
    </xf>
    <xf numFmtId="49" fontId="13" fillId="2" borderId="6" xfId="0"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49" fontId="13" fillId="2" borderId="8" xfId="0" applyNumberFormat="1" applyFont="1" applyFill="1" applyBorder="1" applyAlignment="1" applyProtection="1">
      <alignment horizontal="right" vertical="center"/>
      <protection locked="0"/>
    </xf>
    <xf numFmtId="49" fontId="13" fillId="2" borderId="10" xfId="0" applyNumberFormat="1" applyFont="1" applyFill="1" applyBorder="1" applyAlignment="1" applyProtection="1">
      <alignment horizontal="right" vertical="center"/>
      <protection locked="0"/>
    </xf>
    <xf numFmtId="38" fontId="13" fillId="2" borderId="30" xfId="0" applyNumberFormat="1" applyFont="1" applyFill="1" applyBorder="1" applyAlignment="1" applyProtection="1">
      <alignment horizontal="right" vertical="center"/>
      <protection locked="0"/>
    </xf>
    <xf numFmtId="49" fontId="13" fillId="2" borderId="11" xfId="0" applyNumberFormat="1" applyFont="1" applyFill="1" applyBorder="1" applyAlignment="1" applyProtection="1">
      <alignment horizontal="right" vertical="center"/>
      <protection locked="0"/>
    </xf>
    <xf numFmtId="49" fontId="13" fillId="2" borderId="12" xfId="0" applyNumberFormat="1" applyFont="1" applyFill="1" applyBorder="1" applyAlignment="1" applyProtection="1">
      <alignment horizontal="right" vertical="center"/>
      <protection locked="0"/>
    </xf>
    <xf numFmtId="49" fontId="13" fillId="2" borderId="7" xfId="2" applyNumberFormat="1" applyFont="1" applyFill="1" applyBorder="1" applyAlignment="1" applyProtection="1">
      <alignment horizontal="left" vertical="center"/>
      <protection locked="0"/>
    </xf>
    <xf numFmtId="0" fontId="13" fillId="2" borderId="8" xfId="2" applyFont="1" applyFill="1" applyBorder="1" applyAlignment="1" applyProtection="1">
      <alignment horizontal="left" vertical="center"/>
      <protection locked="0"/>
    </xf>
    <xf numFmtId="0" fontId="13" fillId="2" borderId="10" xfId="2"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49" fontId="13" fillId="2" borderId="9" xfId="0" applyNumberFormat="1" applyFont="1" applyFill="1" applyBorder="1" applyAlignment="1" applyProtection="1">
      <alignment horizontal="left" vertical="center" wrapText="1"/>
      <protection locked="0"/>
    </xf>
    <xf numFmtId="38" fontId="13" fillId="2" borderId="9" xfId="0" applyNumberFormat="1" applyFont="1" applyFill="1" applyBorder="1" applyAlignment="1" applyProtection="1">
      <alignment horizontal="right" vertical="center"/>
      <protection locked="0"/>
    </xf>
    <xf numFmtId="14" fontId="13" fillId="2" borderId="7" xfId="0" applyNumberFormat="1" applyFont="1" applyFill="1" applyBorder="1" applyAlignment="1" applyProtection="1">
      <alignment horizontal="left" vertical="center"/>
      <protection locked="0"/>
    </xf>
    <xf numFmtId="177" fontId="13" fillId="2" borderId="8" xfId="0" applyNumberFormat="1" applyFont="1" applyFill="1" applyBorder="1" applyAlignment="1" applyProtection="1">
      <alignment horizontal="left" vertical="center"/>
      <protection locked="0"/>
    </xf>
    <xf numFmtId="177" fontId="13" fillId="2" borderId="10" xfId="0" applyNumberFormat="1" applyFont="1" applyFill="1" applyBorder="1" applyAlignment="1" applyProtection="1">
      <alignment horizontal="left" vertical="center"/>
      <protection locked="0"/>
    </xf>
    <xf numFmtId="38" fontId="13" fillId="2" borderId="5" xfId="0" applyNumberFormat="1" applyFont="1" applyFill="1" applyBorder="1" applyAlignment="1" applyProtection="1">
      <alignment horizontal="right" vertical="center"/>
      <protection locked="0"/>
    </xf>
    <xf numFmtId="14" fontId="13" fillId="2" borderId="3" xfId="0" applyNumberFormat="1" applyFont="1" applyFill="1" applyBorder="1" applyAlignment="1" applyProtection="1">
      <alignment horizontal="left" vertical="center"/>
      <protection locked="0"/>
    </xf>
    <xf numFmtId="177" fontId="13" fillId="2" borderId="4" xfId="0" applyNumberFormat="1" applyFont="1" applyFill="1" applyBorder="1" applyAlignment="1" applyProtection="1">
      <alignment horizontal="left" vertical="center"/>
      <protection locked="0"/>
    </xf>
    <xf numFmtId="177" fontId="13" fillId="2" borderId="6" xfId="0" applyNumberFormat="1" applyFont="1" applyFill="1" applyBorder="1" applyAlignment="1" applyProtection="1">
      <alignment horizontal="left" vertical="center"/>
      <protection locked="0"/>
    </xf>
    <xf numFmtId="49" fontId="13" fillId="2" borderId="38" xfId="2" applyNumberFormat="1" applyFont="1" applyFill="1" applyBorder="1" applyAlignment="1" applyProtection="1">
      <alignment horizontal="left" vertical="top" wrapText="1"/>
      <protection locked="0"/>
    </xf>
    <xf numFmtId="0" fontId="13" fillId="2" borderId="25" xfId="2" applyFont="1" applyFill="1" applyBorder="1" applyAlignment="1" applyProtection="1">
      <alignment horizontal="left" vertical="top" wrapText="1"/>
      <protection locked="0"/>
    </xf>
    <xf numFmtId="0" fontId="13" fillId="2" borderId="27" xfId="2" applyFont="1" applyFill="1" applyBorder="1" applyAlignment="1" applyProtection="1">
      <alignment horizontal="left" vertical="top" wrapText="1"/>
      <protection locked="0"/>
    </xf>
    <xf numFmtId="0" fontId="13" fillId="2" borderId="46" xfId="2" applyFont="1" applyFill="1" applyBorder="1" applyAlignment="1" applyProtection="1">
      <alignment horizontal="left" vertical="top" wrapText="1"/>
      <protection locked="0"/>
    </xf>
    <xf numFmtId="0" fontId="13" fillId="2" borderId="0" xfId="2" applyFont="1" applyFill="1" applyAlignment="1" applyProtection="1">
      <alignment horizontal="left" vertical="top" wrapText="1"/>
      <protection locked="0"/>
    </xf>
    <xf numFmtId="0" fontId="13" fillId="2" borderId="24" xfId="2" applyFont="1" applyFill="1" applyBorder="1" applyAlignment="1" applyProtection="1">
      <alignment horizontal="left" vertical="top" wrapText="1"/>
      <protection locked="0"/>
    </xf>
    <xf numFmtId="0" fontId="13" fillId="2" borderId="47" xfId="2" applyFont="1" applyFill="1" applyBorder="1" applyAlignment="1" applyProtection="1">
      <alignment horizontal="left" vertical="top" wrapText="1"/>
      <protection locked="0"/>
    </xf>
    <xf numFmtId="0" fontId="13" fillId="2" borderId="29" xfId="2" applyFont="1" applyFill="1" applyBorder="1" applyAlignment="1" applyProtection="1">
      <alignment horizontal="left" vertical="top" wrapText="1"/>
      <protection locked="0"/>
    </xf>
    <xf numFmtId="0" fontId="13" fillId="2" borderId="32" xfId="2" applyFont="1" applyFill="1" applyBorder="1" applyAlignment="1" applyProtection="1">
      <alignment horizontal="left" vertical="top" wrapText="1"/>
      <protection locked="0"/>
    </xf>
    <xf numFmtId="0" fontId="13" fillId="2" borderId="33" xfId="2" applyFont="1" applyFill="1" applyBorder="1" applyAlignment="1" applyProtection="1">
      <alignment horizontal="left" vertical="top" wrapText="1"/>
      <protection locked="0"/>
    </xf>
    <xf numFmtId="0" fontId="13" fillId="2" borderId="16" xfId="2" applyFont="1" applyFill="1" applyBorder="1" applyAlignment="1" applyProtection="1">
      <alignment horizontal="left" vertical="top" wrapText="1"/>
      <protection locked="0"/>
    </xf>
    <xf numFmtId="0" fontId="13" fillId="2" borderId="17" xfId="2" applyFont="1" applyFill="1" applyBorder="1" applyAlignment="1" applyProtection="1">
      <alignment horizontal="left" vertical="top" wrapText="1"/>
      <protection locked="0"/>
    </xf>
    <xf numFmtId="49" fontId="13" fillId="2" borderId="7" xfId="2" applyNumberFormat="1" applyFont="1" applyFill="1" applyBorder="1" applyAlignment="1" applyProtection="1">
      <alignment horizontal="left" vertical="top" wrapText="1"/>
      <protection locked="0"/>
    </xf>
    <xf numFmtId="0" fontId="13" fillId="2" borderId="8" xfId="2" applyFont="1" applyFill="1" applyBorder="1" applyAlignment="1" applyProtection="1">
      <alignment horizontal="left" vertical="top" wrapText="1"/>
      <protection locked="0"/>
    </xf>
    <xf numFmtId="0" fontId="13" fillId="2" borderId="10" xfId="2" applyFont="1" applyFill="1" applyBorder="1" applyAlignment="1" applyProtection="1">
      <alignment horizontal="left" vertical="top" wrapText="1"/>
      <protection locked="0"/>
    </xf>
    <xf numFmtId="49" fontId="13" fillId="2" borderId="3" xfId="0" applyNumberFormat="1" applyFont="1" applyFill="1" applyBorder="1" applyAlignment="1" applyProtection="1">
      <alignment horizontal="left" vertical="center" wrapText="1"/>
      <protection locked="0"/>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7" xfId="2" applyNumberFormat="1"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9" xfId="2" applyFont="1" applyFill="1" applyBorder="1" applyAlignment="1" applyProtection="1">
      <alignment horizontal="center" vertical="center"/>
      <protection locked="0"/>
    </xf>
    <xf numFmtId="49" fontId="13" fillId="2" borderId="30" xfId="2" applyNumberFormat="1" applyFont="1" applyFill="1" applyBorder="1" applyAlignment="1" applyProtection="1">
      <alignment horizontal="center" vertical="center"/>
      <protection locked="0"/>
    </xf>
    <xf numFmtId="0" fontId="13" fillId="2" borderId="11" xfId="2" applyFont="1" applyFill="1" applyBorder="1" applyAlignment="1" applyProtection="1">
      <alignment horizontal="center" vertical="center"/>
      <protection locked="0"/>
    </xf>
    <xf numFmtId="0" fontId="13" fillId="2" borderId="31" xfId="2" applyFont="1" applyFill="1" applyBorder="1" applyAlignment="1" applyProtection="1">
      <alignment horizontal="center" vertical="center"/>
      <protection locked="0"/>
    </xf>
    <xf numFmtId="49" fontId="13" fillId="2" borderId="49" xfId="2" applyNumberFormat="1" applyFont="1" applyFill="1" applyBorder="1" applyAlignment="1" applyProtection="1">
      <alignment horizontal="left" vertical="top" wrapText="1"/>
      <protection locked="0"/>
    </xf>
    <xf numFmtId="0" fontId="13" fillId="2" borderId="19" xfId="2" applyFont="1" applyFill="1" applyBorder="1" applyAlignment="1" applyProtection="1">
      <alignment horizontal="left" vertical="top" wrapText="1"/>
      <protection locked="0"/>
    </xf>
    <xf numFmtId="0" fontId="13" fillId="2" borderId="21" xfId="2" applyFont="1" applyFill="1" applyBorder="1" applyAlignment="1" applyProtection="1">
      <alignment horizontal="left" vertical="top" wrapText="1"/>
      <protection locked="0"/>
    </xf>
    <xf numFmtId="49" fontId="13" fillId="2" borderId="3" xfId="2" applyNumberFormat="1"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5" xfId="2" applyFont="1" applyFill="1" applyBorder="1" applyAlignment="1" applyProtection="1">
      <alignment horizontal="center" vertical="center"/>
      <protection locked="0"/>
    </xf>
    <xf numFmtId="38" fontId="13" fillId="2" borderId="0" xfId="0" applyNumberFormat="1" applyFont="1" applyFill="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49" fontId="13" fillId="2" borderId="13" xfId="6" applyNumberFormat="1" applyFont="1" applyFill="1" applyBorder="1" applyAlignment="1" applyProtection="1">
      <alignment horizontal="left" vertical="center"/>
      <protection locked="0"/>
    </xf>
    <xf numFmtId="49" fontId="13" fillId="2" borderId="4" xfId="6" applyNumberFormat="1" applyFont="1" applyFill="1" applyBorder="1" applyAlignment="1" applyProtection="1">
      <alignment horizontal="left" vertical="center"/>
      <protection locked="0"/>
    </xf>
    <xf numFmtId="38" fontId="13" fillId="2" borderId="4" xfId="6" applyNumberFormat="1" applyFont="1" applyFill="1" applyBorder="1" applyAlignment="1" applyProtection="1">
      <alignment horizontal="left" vertical="center"/>
      <protection locked="0"/>
    </xf>
    <xf numFmtId="49" fontId="13" fillId="2" borderId="6" xfId="6"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76" fontId="13" fillId="2" borderId="0" xfId="0" applyNumberFormat="1" applyFont="1" applyFill="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6" xfId="2" applyNumberFormat="1" applyFont="1" applyFill="1" applyBorder="1" applyAlignment="1" applyProtection="1">
      <alignment horizontal="center" vertical="center"/>
      <protection locked="0"/>
    </xf>
    <xf numFmtId="49" fontId="13" fillId="2" borderId="25"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38" fontId="13" fillId="2" borderId="8" xfId="0" applyNumberFormat="1"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lef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7" xfId="2" applyNumberFormat="1" applyFont="1" applyFill="1" applyBorder="1" applyAlignment="1" applyProtection="1">
      <alignment horizontal="right" vertical="center"/>
      <protection locked="0"/>
    </xf>
    <xf numFmtId="0" fontId="13" fillId="2" borderId="9" xfId="2" applyFont="1" applyFill="1" applyBorder="1" applyAlignment="1" applyProtection="1">
      <alignment horizontal="right" vertical="center"/>
      <protection locked="0"/>
    </xf>
    <xf numFmtId="38" fontId="13" fillId="2" borderId="30" xfId="2" applyNumberFormat="1" applyFont="1" applyFill="1" applyBorder="1" applyAlignment="1" applyProtection="1">
      <alignment horizontal="right" vertical="center"/>
      <protection locked="0"/>
    </xf>
    <xf numFmtId="0" fontId="13" fillId="2" borderId="31" xfId="2" applyFont="1" applyFill="1" applyBorder="1" applyAlignment="1" applyProtection="1">
      <alignment horizontal="right" vertical="center"/>
      <protection locked="0"/>
    </xf>
    <xf numFmtId="49" fontId="13" fillId="2" borderId="52" xfId="2" applyNumberFormat="1" applyFont="1" applyFill="1" applyBorder="1" applyAlignment="1" applyProtection="1">
      <alignment horizontal="left" vertical="center"/>
      <protection locked="0"/>
    </xf>
    <xf numFmtId="49" fontId="13" fillId="2" borderId="44" xfId="2" applyNumberFormat="1" applyFont="1" applyFill="1" applyBorder="1" applyAlignment="1" applyProtection="1">
      <alignment horizontal="left" vertical="center"/>
      <protection locked="0"/>
    </xf>
    <xf numFmtId="38" fontId="13" fillId="2" borderId="52" xfId="2" applyNumberFormat="1" applyFont="1" applyFill="1" applyBorder="1" applyAlignment="1" applyProtection="1">
      <alignment horizontal="right" vertical="center"/>
      <protection locked="0"/>
    </xf>
    <xf numFmtId="38" fontId="13" fillId="2" borderId="44" xfId="2" applyNumberFormat="1" applyFont="1" applyFill="1" applyBorder="1" applyAlignment="1" applyProtection="1">
      <alignment horizontal="right" vertical="center"/>
      <protection locked="0"/>
    </xf>
    <xf numFmtId="38" fontId="13" fillId="2" borderId="3" xfId="2" applyNumberFormat="1" applyFont="1" applyFill="1" applyBorder="1" applyAlignment="1" applyProtection="1">
      <alignment horizontal="right" vertical="center"/>
      <protection locked="0"/>
    </xf>
    <xf numFmtId="0" fontId="13" fillId="2" borderId="5" xfId="2" applyFont="1" applyFill="1" applyBorder="1" applyAlignment="1" applyProtection="1">
      <alignment horizontal="right" vertical="center"/>
      <protection locked="0"/>
    </xf>
    <xf numFmtId="49" fontId="13" fillId="2" borderId="3" xfId="2" applyNumberFormat="1" applyFont="1" applyFill="1" applyBorder="1" applyAlignment="1" applyProtection="1">
      <alignment horizontal="left" vertical="center"/>
      <protection locked="0"/>
    </xf>
    <xf numFmtId="0" fontId="13" fillId="2" borderId="4" xfId="2" applyFont="1" applyFill="1" applyBorder="1" applyAlignment="1" applyProtection="1">
      <alignment horizontal="left" vertical="center"/>
      <protection locked="0"/>
    </xf>
    <xf numFmtId="0" fontId="13" fillId="2" borderId="6" xfId="2"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31" xfId="0" applyNumberFormat="1" applyFont="1" applyFill="1" applyBorder="1" applyAlignment="1" applyProtection="1">
      <alignment horizontal="left" vertical="center"/>
      <protection locked="0"/>
    </xf>
    <xf numFmtId="49" fontId="13" fillId="2" borderId="30" xfId="2" applyNumberFormat="1" applyFont="1" applyFill="1" applyBorder="1" applyAlignment="1" applyProtection="1">
      <alignment horizontal="left" vertical="center"/>
      <protection locked="0"/>
    </xf>
    <xf numFmtId="0" fontId="13" fillId="2" borderId="11" xfId="2" applyFont="1" applyFill="1" applyBorder="1" applyAlignment="1" applyProtection="1">
      <alignment horizontal="left" vertical="center"/>
      <protection locked="0"/>
    </xf>
    <xf numFmtId="0" fontId="13" fillId="2" borderId="12" xfId="2"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center" wrapText="1"/>
      <protection locked="0"/>
    </xf>
    <xf numFmtId="49" fontId="13" fillId="2" borderId="11" xfId="0" applyNumberFormat="1" applyFont="1" applyFill="1" applyBorder="1" applyAlignment="1" applyProtection="1">
      <alignment horizontal="left" vertical="center" wrapText="1"/>
      <protection locked="0"/>
    </xf>
    <xf numFmtId="49" fontId="13" fillId="2" borderId="31" xfId="0" applyNumberFormat="1" applyFont="1" applyFill="1" applyBorder="1" applyAlignment="1" applyProtection="1">
      <alignment horizontal="left" vertical="center" wrapText="1"/>
      <protection locked="0"/>
    </xf>
    <xf numFmtId="38" fontId="13" fillId="2" borderId="31" xfId="0" applyNumberFormat="1" applyFont="1" applyFill="1" applyBorder="1" applyAlignment="1" applyProtection="1">
      <alignment horizontal="right" vertical="center"/>
      <protection locked="0"/>
    </xf>
    <xf numFmtId="14" fontId="13" fillId="2" borderId="30" xfId="0" applyNumberFormat="1" applyFont="1" applyFill="1" applyBorder="1" applyAlignment="1" applyProtection="1">
      <alignment horizontal="left" vertical="center"/>
      <protection locked="0"/>
    </xf>
    <xf numFmtId="177" fontId="13" fillId="2" borderId="11" xfId="0" applyNumberFormat="1" applyFont="1" applyFill="1" applyBorder="1" applyAlignment="1" applyProtection="1">
      <alignment horizontal="left" vertical="center"/>
      <protection locked="0"/>
    </xf>
    <xf numFmtId="177" fontId="13" fillId="2" borderId="12"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28" xfId="0" applyNumberFormat="1" applyFont="1" applyBorder="1" applyAlignment="1" applyProtection="1">
      <alignment horizontal="right" vertical="center"/>
    </xf>
    <xf numFmtId="38" fontId="3" fillId="0" borderId="29"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24" xfId="1" applyNumberFormat="1" applyFont="1" applyBorder="1" applyAlignment="1" applyProtection="1">
      <alignment horizontal="right" vertical="center"/>
    </xf>
    <xf numFmtId="176" fontId="19" fillId="0" borderId="0" xfId="0" applyNumberFormat="1" applyFont="1" applyAlignment="1" applyProtection="1">
      <alignment vertical="top"/>
    </xf>
    <xf numFmtId="177" fontId="3" fillId="0" borderId="18" xfId="1" applyNumberFormat="1" applyFont="1" applyBorder="1" applyProtection="1">
      <alignment vertical="center"/>
    </xf>
    <xf numFmtId="177" fontId="3" fillId="0" borderId="19" xfId="1" applyNumberFormat="1" applyFont="1" applyBorder="1" applyProtection="1">
      <alignment vertical="center"/>
    </xf>
    <xf numFmtId="177" fontId="3" fillId="0" borderId="35" xfId="1" applyNumberFormat="1" applyFont="1" applyBorder="1" applyProtection="1">
      <alignment vertical="center"/>
    </xf>
    <xf numFmtId="177" fontId="3" fillId="0" borderId="30" xfId="1" applyNumberFormat="1" applyFont="1" applyBorder="1" applyProtection="1">
      <alignment vertical="center"/>
    </xf>
    <xf numFmtId="177" fontId="3" fillId="0" borderId="11" xfId="1" applyNumberFormat="1" applyFont="1" applyBorder="1" applyProtection="1">
      <alignment vertical="center"/>
    </xf>
    <xf numFmtId="177" fontId="3" fillId="0" borderId="31" xfId="1" applyNumberFormat="1" applyFont="1" applyBorder="1" applyProtection="1">
      <alignment vertical="center"/>
    </xf>
    <xf numFmtId="181" fontId="3" fillId="0" borderId="22" xfId="1" applyNumberFormat="1" applyFont="1" applyBorder="1" applyProtection="1">
      <alignment vertical="center"/>
    </xf>
    <xf numFmtId="181" fontId="3" fillId="0" borderId="29" xfId="1" applyNumberFormat="1" applyFont="1" applyBorder="1" applyProtection="1">
      <alignment vertical="center"/>
    </xf>
    <xf numFmtId="181" fontId="3" fillId="0" borderId="34" xfId="1" applyNumberFormat="1" applyFont="1" applyBorder="1" applyProtection="1">
      <alignment vertical="center"/>
    </xf>
    <xf numFmtId="0" fontId="22" fillId="0" borderId="0" xfId="2" applyFont="1" applyProtection="1">
      <alignment vertical="center"/>
    </xf>
    <xf numFmtId="177" fontId="13" fillId="0" borderId="20" xfId="1" applyNumberFormat="1" applyFont="1" applyBorder="1" applyProtection="1">
      <alignment vertical="center"/>
    </xf>
    <xf numFmtId="177" fontId="3" fillId="0" borderId="33" xfId="1" applyNumberFormat="1" applyFont="1" applyBorder="1" applyProtection="1">
      <alignment vertical="center"/>
    </xf>
    <xf numFmtId="177" fontId="3" fillId="0" borderId="16" xfId="1" applyNumberFormat="1" applyFont="1" applyBorder="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3" fillId="0" borderId="0" xfId="0" applyFont="1" applyAlignment="1" applyProtection="1">
      <alignment horizontal="right" vertical="top"/>
    </xf>
    <xf numFmtId="38" fontId="3" fillId="0" borderId="0" xfId="0" applyNumberFormat="1" applyFont="1" applyAlignment="1" applyProtection="1">
      <alignment vertical="top"/>
    </xf>
    <xf numFmtId="0" fontId="22" fillId="0" borderId="0" xfId="0" applyFont="1" applyProtection="1">
      <alignment vertical="center"/>
    </xf>
    <xf numFmtId="0" fontId="3" fillId="0" borderId="23" xfId="6" applyFont="1" applyBorder="1" applyProtection="1">
      <alignment vertical="center"/>
    </xf>
    <xf numFmtId="0" fontId="3" fillId="0" borderId="1" xfId="6" applyFont="1" applyBorder="1" applyProtection="1">
      <alignment vertical="center"/>
    </xf>
    <xf numFmtId="0" fontId="3" fillId="0" borderId="2" xfId="6" applyFont="1" applyBorder="1" applyProtection="1">
      <alignment vertical="center"/>
    </xf>
    <xf numFmtId="38" fontId="3" fillId="0" borderId="1" xfId="0" applyNumberFormat="1" applyFont="1" applyBorder="1" applyAlignment="1" applyProtection="1">
      <alignment horizontal="left" vertical="center"/>
    </xf>
    <xf numFmtId="0" fontId="3" fillId="0" borderId="13" xfId="6" applyFont="1" applyBorder="1" applyAlignment="1" applyProtection="1">
      <alignment horizontal="left" vertical="center"/>
    </xf>
    <xf numFmtId="0" fontId="3" fillId="0" borderId="4" xfId="6" applyFont="1" applyBorder="1" applyAlignment="1" applyProtection="1">
      <alignment horizontal="left" vertical="center"/>
    </xf>
    <xf numFmtId="0" fontId="3" fillId="0" borderId="6" xfId="6" applyFont="1" applyBorder="1" applyAlignment="1" applyProtection="1">
      <alignment horizontal="left" vertical="center"/>
    </xf>
    <xf numFmtId="0" fontId="3" fillId="0" borderId="14" xfId="0" applyFont="1" applyBorder="1" applyProtection="1">
      <alignment vertical="center"/>
    </xf>
    <xf numFmtId="0" fontId="3" fillId="0" borderId="8" xfId="0" applyFont="1" applyBorder="1" applyProtection="1">
      <alignment vertical="center"/>
    </xf>
    <xf numFmtId="0" fontId="3" fillId="0" borderId="10" xfId="0" applyFont="1" applyBorder="1" applyProtection="1">
      <alignment vertical="center"/>
    </xf>
    <xf numFmtId="0" fontId="3" fillId="0" borderId="15"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176" fontId="14" fillId="0" borderId="0" xfId="0" applyNumberFormat="1" applyFont="1" applyAlignment="1" applyProtection="1">
      <alignment vertical="top"/>
    </xf>
    <xf numFmtId="0" fontId="19" fillId="0" borderId="0" xfId="2" applyFont="1" applyAlignment="1" applyProtection="1">
      <alignment vertical="top"/>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3" fillId="0" borderId="0" xfId="0" applyFont="1" applyProtection="1">
      <alignment vertical="center"/>
    </xf>
    <xf numFmtId="0" fontId="19" fillId="0" borderId="16" xfId="0" applyFont="1" applyBorder="1" applyAlignment="1" applyProtection="1">
      <alignment horizontal="left" vertical="center" wrapText="1"/>
    </xf>
    <xf numFmtId="0" fontId="3" fillId="0" borderId="43" xfId="2" applyFont="1" applyBorder="1" applyAlignment="1" applyProtection="1">
      <alignment horizontal="left" vertical="center"/>
    </xf>
    <xf numFmtId="0" fontId="3" fillId="0" borderId="45" xfId="2" applyFont="1" applyBorder="1" applyAlignment="1" applyProtection="1">
      <alignment horizontal="left" vertical="center"/>
    </xf>
    <xf numFmtId="0" fontId="3" fillId="0" borderId="50" xfId="2" applyFont="1" applyBorder="1" applyAlignment="1" applyProtection="1">
      <alignment horizontal="left" vertical="center"/>
    </xf>
    <xf numFmtId="0" fontId="3" fillId="0" borderId="45" xfId="2" applyFont="1" applyBorder="1" applyAlignment="1" applyProtection="1">
      <alignment horizontal="center" vertical="center" wrapText="1"/>
    </xf>
    <xf numFmtId="0" fontId="3" fillId="0" borderId="1" xfId="2" applyFont="1" applyBorder="1" applyAlignment="1" applyProtection="1">
      <alignment horizontal="left" vertical="center"/>
    </xf>
    <xf numFmtId="0" fontId="3" fillId="0" borderId="55" xfId="2" applyFont="1" applyBorder="1" applyAlignment="1" applyProtection="1">
      <alignment horizontal="left" vertical="center"/>
    </xf>
    <xf numFmtId="0" fontId="3" fillId="0" borderId="45" xfId="2" applyFont="1" applyBorder="1" applyAlignment="1" applyProtection="1">
      <alignment horizontal="left" vertical="center"/>
    </xf>
    <xf numFmtId="0" fontId="3" fillId="0" borderId="1" xfId="2" applyFont="1" applyBorder="1" applyAlignment="1" applyProtection="1">
      <alignment horizontal="center" vertical="center" wrapText="1"/>
    </xf>
    <xf numFmtId="0" fontId="3" fillId="0" borderId="55" xfId="2" applyFont="1" applyBorder="1" applyAlignment="1" applyProtection="1">
      <alignment horizontal="center" vertical="center" wrapText="1"/>
    </xf>
    <xf numFmtId="0" fontId="3" fillId="0" borderId="55" xfId="2" applyFont="1" applyBorder="1" applyAlignment="1" applyProtection="1">
      <alignment horizontal="left" vertical="center" wrapText="1"/>
    </xf>
    <xf numFmtId="0" fontId="3" fillId="0" borderId="45" xfId="2" applyFont="1" applyBorder="1" applyAlignment="1" applyProtection="1">
      <alignment horizontal="left" vertical="center" wrapText="1"/>
    </xf>
    <xf numFmtId="0" fontId="3" fillId="0" borderId="48" xfId="2" applyFont="1" applyBorder="1" applyAlignment="1" applyProtection="1">
      <alignment horizontal="left" vertical="center" wrapText="1"/>
    </xf>
    <xf numFmtId="0" fontId="3" fillId="0" borderId="53" xfId="2" applyFont="1" applyBorder="1" applyAlignment="1" applyProtection="1">
      <alignment horizontal="left" vertical="center"/>
    </xf>
    <xf numFmtId="0" fontId="3" fillId="0" borderId="41"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4"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42" xfId="2" applyFont="1" applyBorder="1" applyAlignment="1" applyProtection="1">
      <alignment horizontal="left" vertical="center"/>
    </xf>
    <xf numFmtId="0" fontId="3" fillId="0" borderId="40" xfId="2" applyFont="1" applyBorder="1" applyAlignment="1" applyProtection="1">
      <alignment horizontal="left" vertical="center"/>
    </xf>
    <xf numFmtId="0" fontId="3" fillId="0" borderId="7" xfId="2"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38" xfId="2" applyFont="1" applyBorder="1" applyAlignment="1" applyProtection="1">
      <alignment horizontal="left" vertical="center"/>
    </xf>
    <xf numFmtId="0" fontId="3" fillId="0" borderId="25" xfId="2" applyFont="1" applyBorder="1" applyAlignment="1" applyProtection="1">
      <alignment horizontal="left" vertical="center"/>
    </xf>
    <xf numFmtId="0" fontId="3" fillId="0" borderId="36" xfId="2" applyFont="1" applyBorder="1" applyAlignment="1" applyProtection="1">
      <alignment horizontal="left" vertical="center"/>
    </xf>
    <xf numFmtId="0" fontId="3" fillId="0" borderId="47" xfId="2" applyFont="1" applyBorder="1" applyAlignment="1" applyProtection="1">
      <alignment horizontal="left" vertical="center"/>
    </xf>
    <xf numFmtId="0" fontId="3" fillId="0" borderId="29" xfId="2" applyFont="1" applyBorder="1" applyAlignment="1" applyProtection="1">
      <alignment horizontal="left" vertical="center"/>
    </xf>
    <xf numFmtId="0" fontId="3" fillId="0" borderId="34" xfId="2" applyFont="1" applyBorder="1" applyAlignment="1" applyProtection="1">
      <alignment horizontal="left" vertical="center"/>
    </xf>
    <xf numFmtId="0" fontId="3" fillId="0" borderId="54" xfId="2" applyFont="1" applyBorder="1" applyAlignment="1" applyProtection="1">
      <alignment horizontal="left" vertical="center"/>
    </xf>
    <xf numFmtId="0" fontId="3" fillId="0" borderId="51" xfId="2" applyFont="1" applyBorder="1" applyAlignment="1" applyProtection="1">
      <alignment horizontal="left" vertical="center"/>
    </xf>
    <xf numFmtId="0" fontId="3" fillId="0" borderId="30"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31" xfId="2" applyFont="1" applyBorder="1" applyAlignment="1" applyProtection="1">
      <alignment horizontal="left" vertical="center"/>
    </xf>
    <xf numFmtId="0" fontId="14" fillId="0" borderId="0" xfId="2" applyFont="1" applyProtection="1">
      <alignment vertical="center"/>
    </xf>
    <xf numFmtId="0" fontId="3" fillId="0" borderId="43" xfId="2" applyFont="1" applyBorder="1" applyProtection="1">
      <alignment vertical="center"/>
    </xf>
    <xf numFmtId="0" fontId="3" fillId="0" borderId="55"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179" fontId="3" fillId="0" borderId="22" xfId="0" applyNumberFormat="1" applyFont="1" applyBorder="1" applyAlignment="1" applyProtection="1">
      <alignment horizontal="center" vertical="center" textRotation="255"/>
    </xf>
    <xf numFmtId="179" fontId="3" fillId="0" borderId="20" xfId="0" applyNumberFormat="1" applyFont="1" applyBorder="1" applyAlignment="1" applyProtection="1">
      <alignment horizontal="center" vertical="center" textRotation="255"/>
    </xf>
    <xf numFmtId="0" fontId="13" fillId="0" borderId="43" xfId="0" applyFont="1" applyBorder="1" applyAlignment="1" applyProtection="1">
      <alignment horizontal="left" vertical="center" wrapText="1"/>
    </xf>
    <xf numFmtId="0" fontId="13" fillId="0" borderId="45" xfId="0" applyFont="1" applyBorder="1" applyAlignment="1" applyProtection="1">
      <alignment horizontal="left" vertical="center" wrapText="1"/>
    </xf>
    <xf numFmtId="0" fontId="13" fillId="0" borderId="45" xfId="0" applyFont="1" applyBorder="1" applyAlignment="1" applyProtection="1">
      <alignment horizontal="center" vertical="center" wrapText="1"/>
    </xf>
    <xf numFmtId="0" fontId="23" fillId="0" borderId="45" xfId="0" applyFont="1" applyBorder="1" applyAlignment="1" applyProtection="1">
      <alignment horizontal="left" vertical="center" wrapText="1"/>
    </xf>
    <xf numFmtId="0" fontId="23" fillId="0" borderId="48" xfId="0" applyFont="1" applyBorder="1" applyAlignment="1" applyProtection="1">
      <alignment horizontal="left" vertical="center" wrapText="1"/>
    </xf>
    <xf numFmtId="0" fontId="3" fillId="0" borderId="22" xfId="0" applyFont="1" applyBorder="1" applyAlignment="1" applyProtection="1">
      <alignment horizontal="left" vertical="center"/>
    </xf>
    <xf numFmtId="0" fontId="3" fillId="0" borderId="0" xfId="0" applyFont="1" applyAlignment="1" applyProtection="1">
      <alignment horizontal="left" vertical="center"/>
    </xf>
    <xf numFmtId="0" fontId="3" fillId="0" borderId="37"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36" xfId="0" applyFont="1" applyBorder="1" applyAlignment="1" applyProtection="1">
      <alignment horizontal="left" vertical="center"/>
    </xf>
    <xf numFmtId="0" fontId="3" fillId="0" borderId="7" xfId="0" quotePrefix="1"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31" xfId="0" applyFont="1" applyBorder="1" applyAlignment="1" applyProtection="1">
      <alignment horizontal="left" vertical="center"/>
    </xf>
    <xf numFmtId="176" fontId="3" fillId="0" borderId="16" xfId="0" applyNumberFormat="1" applyFont="1" applyBorder="1" applyProtection="1">
      <alignment vertical="center"/>
    </xf>
    <xf numFmtId="49" fontId="15" fillId="0" borderId="19" xfId="0" applyNumberFormat="1" applyFont="1" applyBorder="1" applyAlignment="1" applyProtection="1">
      <alignment horizontal="left" vertical="center" indent="1"/>
    </xf>
    <xf numFmtId="38" fontId="3" fillId="0" borderId="0" xfId="2" applyNumberFormat="1" applyFont="1" applyProtection="1">
      <alignment vertical="center"/>
    </xf>
    <xf numFmtId="49" fontId="15" fillId="0" borderId="0" xfId="0" applyNumberFormat="1" applyFont="1" applyProtection="1">
      <alignment vertical="center"/>
    </xf>
    <xf numFmtId="38" fontId="3" fillId="0" borderId="19" xfId="0" applyNumberFormat="1" applyFont="1" applyBorder="1" applyProtection="1">
      <alignment vertical="center"/>
    </xf>
    <xf numFmtId="0" fontId="3" fillId="0" borderId="21" xfId="2" applyFont="1" applyBorder="1" applyProtection="1">
      <alignment vertical="center"/>
    </xf>
    <xf numFmtId="0" fontId="24" fillId="0" borderId="22" xfId="0" applyFont="1" applyBorder="1" applyProtection="1">
      <alignment vertical="center"/>
    </xf>
    <xf numFmtId="0" fontId="19" fillId="0" borderId="0" xfId="0" applyFont="1" applyAlignment="1" applyProtection="1">
      <alignment horizontal="left" vertical="center"/>
    </xf>
    <xf numFmtId="0" fontId="3" fillId="0" borderId="23" xfId="0" applyFont="1" applyBorder="1" applyProtection="1">
      <alignment vertical="center"/>
    </xf>
    <xf numFmtId="49" fontId="3" fillId="0" borderId="45" xfId="0" applyNumberFormat="1" applyFont="1" applyBorder="1" applyAlignment="1" applyProtection="1">
      <alignment horizontal="left" vertical="center"/>
    </xf>
    <xf numFmtId="49" fontId="3" fillId="0" borderId="45" xfId="0" applyNumberFormat="1" applyFont="1" applyBorder="1" applyAlignment="1" applyProtection="1">
      <alignment horizontal="left" vertical="center" wrapText="1"/>
    </xf>
    <xf numFmtId="49" fontId="3" fillId="0" borderId="50" xfId="0" applyNumberFormat="1" applyFont="1" applyBorder="1" applyAlignment="1" applyProtection="1">
      <alignment horizontal="left" vertical="center" wrapText="1"/>
    </xf>
    <xf numFmtId="49" fontId="3" fillId="0" borderId="50" xfId="0" applyNumberFormat="1" applyFont="1" applyBorder="1" applyAlignment="1" applyProtection="1">
      <alignment horizontal="left" vertical="center" wrapText="1"/>
    </xf>
    <xf numFmtId="0" fontId="3" fillId="0" borderId="45" xfId="0" applyFont="1" applyBorder="1" applyAlignment="1" applyProtection="1">
      <alignment horizontal="left" vertical="center"/>
    </xf>
    <xf numFmtId="38" fontId="3" fillId="0" borderId="45" xfId="0" applyNumberFormat="1" applyFont="1" applyBorder="1" applyAlignment="1" applyProtection="1">
      <alignment horizontal="center" vertical="center" wrapText="1"/>
    </xf>
    <xf numFmtId="38" fontId="3" fillId="0" borderId="45" xfId="0" applyNumberFormat="1" applyFont="1" applyBorder="1" applyAlignment="1" applyProtection="1">
      <alignment horizontal="left" vertical="center" wrapText="1"/>
    </xf>
    <xf numFmtId="38" fontId="3" fillId="0" borderId="48" xfId="0" applyNumberFormat="1" applyFont="1" applyBorder="1" applyAlignment="1" applyProtection="1">
      <alignment horizontal="left" vertical="center" wrapText="1"/>
    </xf>
    <xf numFmtId="179" fontId="3" fillId="0" borderId="13" xfId="0" applyNumberFormat="1" applyFont="1" applyBorder="1" applyProtection="1">
      <alignment vertical="center"/>
    </xf>
    <xf numFmtId="179" fontId="3" fillId="0" borderId="14" xfId="0" applyNumberFormat="1" applyFont="1" applyBorder="1" applyProtection="1">
      <alignment vertical="center"/>
    </xf>
    <xf numFmtId="179" fontId="3" fillId="0" borderId="26" xfId="0" applyNumberFormat="1" applyFont="1" applyBorder="1" applyProtection="1">
      <alignment vertical="center"/>
    </xf>
    <xf numFmtId="179" fontId="3" fillId="0" borderId="15" xfId="0" applyNumberFormat="1" applyFont="1" applyBorder="1" applyProtection="1">
      <alignment vertical="center"/>
    </xf>
    <xf numFmtId="184" fontId="13" fillId="0" borderId="0" xfId="0" applyNumberFormat="1" applyFont="1" applyAlignment="1" applyProtection="1">
      <alignment horizontal="left" vertical="center"/>
    </xf>
    <xf numFmtId="49" fontId="13" fillId="0" borderId="0" xfId="0" applyNumberFormat="1" applyFont="1" applyAlignment="1" applyProtection="1">
      <alignment horizontal="left" vertical="center"/>
    </xf>
    <xf numFmtId="38" fontId="13" fillId="0" borderId="0" xfId="0" applyNumberFormat="1" applyFont="1" applyAlignment="1" applyProtection="1">
      <alignment horizontal="right" vertical="center"/>
    </xf>
    <xf numFmtId="14" fontId="13" fillId="0" borderId="0" xfId="0" applyNumberFormat="1" applyFont="1" applyAlignment="1" applyProtection="1">
      <alignment horizontal="left" vertical="center"/>
    </xf>
    <xf numFmtId="0" fontId="3" fillId="0" borderId="17" xfId="2" applyFont="1" applyBorder="1" applyProtection="1">
      <alignment vertical="center"/>
    </xf>
    <xf numFmtId="0" fontId="3" fillId="0" borderId="19" xfId="2" applyFont="1" applyBorder="1" applyProtection="1">
      <alignment vertical="center"/>
    </xf>
    <xf numFmtId="0" fontId="19" fillId="0" borderId="0" xfId="0" applyFont="1" applyAlignment="1" applyProtection="1">
      <alignment vertical="center" wrapText="1"/>
    </xf>
    <xf numFmtId="0" fontId="19" fillId="0" borderId="0" xfId="0" applyFont="1" applyProtection="1">
      <alignment vertical="center"/>
    </xf>
    <xf numFmtId="0" fontId="3" fillId="0" borderId="0" xfId="0" applyFont="1" applyAlignment="1" applyProtection="1">
      <alignment horizontal="left" vertical="center"/>
    </xf>
    <xf numFmtId="49" fontId="19" fillId="0" borderId="0" xfId="0" applyNumberFormat="1" applyFont="1" applyAlignment="1" applyProtection="1">
      <alignment horizontal="left" vertical="top" wrapText="1"/>
    </xf>
    <xf numFmtId="49"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4" borderId="0" xfId="0" applyFont="1" applyFill="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4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29"/>
  <sheetViews>
    <sheetView showGridLines="0" tabSelected="1" topLeftCell="B1" zoomScaleNormal="100" workbookViewId="0">
      <selection activeCell="B1" sqref="B1"/>
    </sheetView>
  </sheetViews>
  <sheetFormatPr defaultColWidth="9" defaultRowHeight="13.5" x14ac:dyDescent="0.15"/>
  <cols>
    <col min="1" max="1" width="10.125" style="150" hidden="1" customWidth="1"/>
    <col min="2" max="3" width="1.625" style="150" customWidth="1"/>
    <col min="4" max="4" width="5.625" style="150" customWidth="1"/>
    <col min="5" max="5" width="4.875" style="150" customWidth="1"/>
    <col min="6" max="6" width="6.625" style="150" customWidth="1"/>
    <col min="7" max="7" width="7.875" style="150" customWidth="1"/>
    <col min="8" max="8" width="3.5" style="150" customWidth="1"/>
    <col min="9" max="9" width="1.625" style="150" customWidth="1"/>
    <col min="10" max="10" width="10" style="150" customWidth="1"/>
    <col min="11" max="11" width="5.75" style="150" customWidth="1"/>
    <col min="12" max="13" width="5.625" style="150" customWidth="1"/>
    <col min="14" max="14" width="8.875" style="150" customWidth="1"/>
    <col min="15" max="15" width="2.375" style="150" customWidth="1"/>
    <col min="16" max="16" width="8.625" style="150" customWidth="1"/>
    <col min="17" max="17" width="8.5" style="150" customWidth="1"/>
    <col min="18" max="18" width="12.75" style="150" customWidth="1"/>
    <col min="19" max="19" width="9.125" style="150" customWidth="1"/>
    <col min="20" max="22" width="6.625" style="150" customWidth="1"/>
    <col min="23" max="23" width="1.625" style="150" customWidth="1"/>
    <col min="24" max="24" width="19.125" style="150" customWidth="1"/>
    <col min="25" max="25" width="3.625" style="150" customWidth="1"/>
    <col min="26" max="26" width="2.625" style="150" customWidth="1"/>
    <col min="27" max="27" width="3.625" style="150" customWidth="1"/>
    <col min="28" max="16384" width="9" style="150"/>
  </cols>
  <sheetData>
    <row r="1" spans="1:27" ht="30" customHeight="1" x14ac:dyDescent="0.15">
      <c r="A1" s="424" t="s">
        <v>297</v>
      </c>
      <c r="B1" s="148"/>
      <c r="C1" s="149" t="s">
        <v>303</v>
      </c>
      <c r="D1" s="149"/>
      <c r="Q1" s="151"/>
      <c r="R1" s="151"/>
      <c r="T1" s="152"/>
      <c r="U1" s="152"/>
      <c r="V1" s="152"/>
      <c r="W1" s="423" t="s">
        <v>301</v>
      </c>
      <c r="X1" s="153"/>
      <c r="Y1" s="153"/>
      <c r="Z1" s="153"/>
      <c r="AA1" s="151"/>
    </row>
    <row r="2" spans="1:27" ht="15" hidden="1" customHeight="1" x14ac:dyDescent="0.15">
      <c r="A2" s="424" t="s">
        <v>66</v>
      </c>
      <c r="B2" s="148"/>
      <c r="C2" s="154"/>
      <c r="D2" s="154"/>
      <c r="AA2" s="151"/>
    </row>
    <row r="3" spans="1:27" ht="30" customHeight="1" x14ac:dyDescent="0.15">
      <c r="A3" s="425" t="s">
        <v>302</v>
      </c>
      <c r="B3" s="155"/>
      <c r="C3" s="150" t="s">
        <v>132</v>
      </c>
      <c r="AA3" s="151"/>
    </row>
    <row r="4" spans="1:27" ht="5.25" customHeight="1" x14ac:dyDescent="0.15">
      <c r="A4" s="155"/>
      <c r="B4" s="155"/>
      <c r="C4" s="156"/>
      <c r="D4" s="157"/>
      <c r="E4" s="157"/>
      <c r="F4" s="157"/>
      <c r="G4" s="157"/>
      <c r="H4" s="157"/>
      <c r="I4" s="157"/>
      <c r="J4" s="157"/>
      <c r="K4" s="157"/>
      <c r="L4" s="157"/>
      <c r="M4" s="157"/>
      <c r="N4" s="157"/>
      <c r="O4" s="157"/>
      <c r="P4" s="157"/>
      <c r="Q4" s="157"/>
      <c r="R4" s="157"/>
      <c r="S4" s="157"/>
      <c r="T4" s="157"/>
      <c r="U4" s="157"/>
      <c r="V4" s="157"/>
      <c r="W4" s="157"/>
      <c r="X4" s="157"/>
      <c r="Y4" s="157"/>
      <c r="Z4" s="158"/>
    </row>
    <row r="5" spans="1:27" ht="15" customHeight="1" x14ac:dyDescent="0.15">
      <c r="A5" s="155"/>
      <c r="B5" s="159"/>
      <c r="C5" s="160" t="s">
        <v>129</v>
      </c>
      <c r="D5" s="161"/>
      <c r="E5" s="161"/>
      <c r="F5" s="161"/>
      <c r="G5" s="161"/>
      <c r="H5" s="161"/>
      <c r="I5" s="161"/>
      <c r="J5" s="161"/>
      <c r="K5" s="161"/>
      <c r="L5" s="161"/>
      <c r="M5" s="161"/>
      <c r="N5" s="161"/>
      <c r="O5" s="161"/>
      <c r="P5" s="161"/>
      <c r="Q5" s="161"/>
      <c r="R5" s="161"/>
      <c r="S5" s="161"/>
      <c r="T5" s="161"/>
      <c r="U5" s="161"/>
      <c r="V5" s="161"/>
      <c r="W5" s="161"/>
      <c r="X5" s="161"/>
      <c r="Y5" s="161"/>
      <c r="Z5" s="162"/>
    </row>
    <row r="6" spans="1:27" ht="15" customHeight="1" x14ac:dyDescent="0.15">
      <c r="A6" s="155"/>
      <c r="B6" s="155"/>
      <c r="C6" s="160" t="s">
        <v>12</v>
      </c>
      <c r="D6" s="161"/>
      <c r="E6" s="161"/>
      <c r="F6" s="161"/>
      <c r="G6" s="161"/>
      <c r="H6" s="161"/>
      <c r="I6" s="161"/>
      <c r="J6" s="161"/>
      <c r="K6" s="161"/>
      <c r="L6" s="161"/>
      <c r="M6" s="161"/>
      <c r="N6" s="161"/>
      <c r="O6" s="161"/>
      <c r="P6" s="161"/>
      <c r="Q6" s="161"/>
      <c r="R6" s="161"/>
      <c r="S6" s="161"/>
      <c r="T6" s="161"/>
      <c r="U6" s="161"/>
      <c r="V6" s="161"/>
      <c r="W6" s="161"/>
      <c r="X6" s="161"/>
      <c r="Y6" s="161"/>
      <c r="Z6" s="162"/>
    </row>
    <row r="7" spans="1:27" ht="15" customHeight="1" x14ac:dyDescent="0.15">
      <c r="A7" s="155"/>
      <c r="B7" s="155"/>
      <c r="C7" s="160" t="s">
        <v>13</v>
      </c>
      <c r="D7" s="161"/>
      <c r="E7" s="161"/>
      <c r="F7" s="161"/>
      <c r="G7" s="161"/>
      <c r="H7" s="161"/>
      <c r="I7" s="161"/>
      <c r="J7" s="161"/>
      <c r="K7" s="161"/>
      <c r="L7" s="161"/>
      <c r="M7" s="161"/>
      <c r="N7" s="161"/>
      <c r="O7" s="161"/>
      <c r="P7" s="161"/>
      <c r="Q7" s="161"/>
      <c r="R7" s="161"/>
      <c r="S7" s="161"/>
      <c r="T7" s="161"/>
      <c r="U7" s="161"/>
      <c r="V7" s="161"/>
      <c r="W7" s="161"/>
      <c r="X7" s="161"/>
      <c r="Y7" s="161"/>
      <c r="Z7" s="162"/>
    </row>
    <row r="8" spans="1:27" ht="15" hidden="1" customHeight="1" x14ac:dyDescent="0.15">
      <c r="A8" s="155"/>
      <c r="B8" s="155"/>
      <c r="C8" s="160"/>
      <c r="D8" s="161"/>
      <c r="E8" s="161"/>
      <c r="F8" s="161"/>
      <c r="G8" s="161"/>
      <c r="H8" s="161"/>
      <c r="I8" s="161"/>
      <c r="J8" s="161"/>
      <c r="K8" s="161"/>
      <c r="L8" s="161"/>
      <c r="M8" s="161"/>
      <c r="N8" s="161"/>
      <c r="O8" s="161"/>
      <c r="P8" s="161"/>
      <c r="Q8" s="161"/>
      <c r="R8" s="161"/>
      <c r="S8" s="161"/>
      <c r="T8" s="161"/>
      <c r="U8" s="161"/>
      <c r="V8" s="161"/>
      <c r="W8" s="161"/>
      <c r="X8" s="161"/>
      <c r="Y8" s="161"/>
      <c r="Z8" s="162"/>
    </row>
    <row r="9" spans="1:27" ht="5.25" customHeight="1" x14ac:dyDescent="0.15">
      <c r="A9" s="155"/>
      <c r="B9" s="155"/>
      <c r="C9" s="163"/>
      <c r="D9" s="164"/>
      <c r="E9" s="164"/>
      <c r="F9" s="164"/>
      <c r="G9" s="164"/>
      <c r="H9" s="164"/>
      <c r="I9" s="164"/>
      <c r="J9" s="164"/>
      <c r="K9" s="164"/>
      <c r="L9" s="164"/>
      <c r="M9" s="164"/>
      <c r="N9" s="164"/>
      <c r="O9" s="164"/>
      <c r="P9" s="164"/>
      <c r="Q9" s="164"/>
      <c r="R9" s="164"/>
      <c r="S9" s="164"/>
      <c r="T9" s="164"/>
      <c r="U9" s="164"/>
      <c r="V9" s="164"/>
      <c r="W9" s="164"/>
      <c r="X9" s="164"/>
      <c r="Y9" s="164"/>
      <c r="Z9" s="165"/>
    </row>
    <row r="10" spans="1:27" ht="30" customHeight="1" x14ac:dyDescent="0.15">
      <c r="A10" s="155"/>
      <c r="B10" s="155"/>
    </row>
    <row r="11" spans="1:27" ht="15" hidden="1" customHeight="1" x14ac:dyDescent="0.15">
      <c r="A11" s="155"/>
      <c r="B11" s="155"/>
    </row>
    <row r="12" spans="1:27" ht="15" hidden="1" customHeight="1" x14ac:dyDescent="0.15">
      <c r="A12" s="155"/>
      <c r="B12" s="155"/>
    </row>
    <row r="13" spans="1:27" ht="20.100000000000001" customHeight="1" x14ac:dyDescent="0.15">
      <c r="A13" s="155"/>
      <c r="B13" s="155"/>
      <c r="C13" s="166" t="s">
        <v>104</v>
      </c>
      <c r="D13" s="167"/>
      <c r="E13" s="167"/>
      <c r="F13" s="167"/>
      <c r="G13" s="167"/>
      <c r="H13" s="168"/>
    </row>
    <row r="14" spans="1:27" ht="15" customHeight="1" x14ac:dyDescent="0.15">
      <c r="A14" s="155"/>
      <c r="B14" s="155"/>
      <c r="C14" s="169"/>
      <c r="D14" s="170"/>
      <c r="E14" s="170"/>
      <c r="F14" s="170"/>
      <c r="G14" s="170"/>
      <c r="H14" s="170"/>
      <c r="I14" s="171"/>
      <c r="J14" s="171"/>
      <c r="K14" s="171"/>
      <c r="L14" s="171"/>
      <c r="M14" s="171"/>
      <c r="N14" s="171"/>
      <c r="O14" s="171"/>
      <c r="P14" s="171"/>
      <c r="Q14" s="171"/>
      <c r="R14" s="171"/>
      <c r="S14" s="171"/>
      <c r="T14" s="171"/>
      <c r="U14" s="171"/>
      <c r="V14" s="171"/>
      <c r="W14" s="171"/>
      <c r="X14" s="171"/>
      <c r="Y14" s="171"/>
      <c r="Z14" s="172"/>
    </row>
    <row r="15" spans="1:27" ht="15.75" hidden="1" customHeight="1" x14ac:dyDescent="0.15">
      <c r="A15" s="155"/>
      <c r="B15" s="155"/>
      <c r="C15" s="173"/>
      <c r="D15" s="174"/>
      <c r="E15" s="175"/>
      <c r="F15" s="175"/>
      <c r="G15" s="175"/>
      <c r="H15" s="175"/>
      <c r="I15" s="176"/>
      <c r="J15" s="177"/>
      <c r="K15" s="177"/>
      <c r="L15" s="177"/>
      <c r="M15" s="177"/>
      <c r="N15" s="177"/>
      <c r="O15" s="177"/>
      <c r="P15" s="177"/>
      <c r="Q15" s="177"/>
      <c r="R15" s="177"/>
      <c r="S15" s="177"/>
      <c r="T15" s="177"/>
      <c r="U15" s="177"/>
      <c r="V15" s="177"/>
      <c r="W15" s="177"/>
      <c r="X15" s="177"/>
      <c r="Y15" s="177"/>
      <c r="Z15" s="178"/>
    </row>
    <row r="16" spans="1:27" ht="15.75" hidden="1" customHeight="1" x14ac:dyDescent="0.15">
      <c r="A16" s="155"/>
      <c r="B16" s="155"/>
      <c r="C16" s="173"/>
      <c r="D16" s="174"/>
      <c r="E16" s="179"/>
      <c r="F16" s="179"/>
      <c r="G16" s="179"/>
      <c r="H16" s="179"/>
      <c r="I16" s="176"/>
      <c r="J16" s="180"/>
      <c r="K16" s="180"/>
      <c r="L16" s="180"/>
      <c r="M16" s="180"/>
      <c r="N16" s="180"/>
      <c r="O16" s="180"/>
      <c r="P16" s="180"/>
      <c r="Q16" s="180"/>
      <c r="R16" s="180"/>
      <c r="S16" s="180"/>
      <c r="T16" s="180"/>
      <c r="U16" s="180"/>
      <c r="V16" s="180"/>
      <c r="W16" s="180"/>
      <c r="X16" s="180"/>
      <c r="Y16" s="180"/>
      <c r="Z16" s="178"/>
    </row>
    <row r="17" spans="1:26" ht="15.75" hidden="1" customHeight="1" x14ac:dyDescent="0.15">
      <c r="A17" s="155"/>
      <c r="B17" s="155"/>
      <c r="C17" s="173"/>
      <c r="D17" s="174"/>
      <c r="E17" s="179"/>
      <c r="F17" s="179"/>
      <c r="G17" s="179"/>
      <c r="H17" s="179"/>
      <c r="I17" s="176"/>
      <c r="J17" s="180"/>
      <c r="K17" s="180"/>
      <c r="L17" s="180"/>
      <c r="M17" s="180"/>
      <c r="N17" s="180"/>
      <c r="O17" s="180"/>
      <c r="P17" s="180"/>
      <c r="Q17" s="180"/>
      <c r="R17" s="180"/>
      <c r="S17" s="180"/>
      <c r="T17" s="180"/>
      <c r="U17" s="180"/>
      <c r="V17" s="180"/>
      <c r="W17" s="180"/>
      <c r="X17" s="180"/>
      <c r="Y17" s="180"/>
      <c r="Z17" s="178"/>
    </row>
    <row r="18" spans="1:26" ht="15.75" hidden="1" customHeight="1" x14ac:dyDescent="0.15">
      <c r="A18" s="155"/>
      <c r="B18" s="155"/>
      <c r="C18" s="173"/>
      <c r="D18" s="174"/>
      <c r="E18" s="179"/>
      <c r="F18" s="179"/>
      <c r="G18" s="179"/>
      <c r="H18" s="179"/>
      <c r="I18" s="176"/>
      <c r="J18" s="180"/>
      <c r="K18" s="180"/>
      <c r="L18" s="180"/>
      <c r="M18" s="180"/>
      <c r="N18" s="180"/>
      <c r="O18" s="180"/>
      <c r="P18" s="180"/>
      <c r="Q18" s="180"/>
      <c r="R18" s="180"/>
      <c r="S18" s="180"/>
      <c r="T18" s="180"/>
      <c r="U18" s="180"/>
      <c r="V18" s="180"/>
      <c r="W18" s="180"/>
      <c r="X18" s="180"/>
      <c r="Y18" s="180"/>
      <c r="Z18" s="178"/>
    </row>
    <row r="19" spans="1:26" ht="15.75" hidden="1" customHeight="1" x14ac:dyDescent="0.15">
      <c r="A19" s="155"/>
      <c r="B19" s="155"/>
      <c r="C19" s="173"/>
      <c r="D19" s="174"/>
      <c r="E19" s="179"/>
      <c r="F19" s="179"/>
      <c r="G19" s="179"/>
      <c r="H19" s="179"/>
      <c r="I19" s="176"/>
      <c r="J19" s="180"/>
      <c r="K19" s="180"/>
      <c r="L19" s="180"/>
      <c r="M19" s="180"/>
      <c r="N19" s="180"/>
      <c r="O19" s="180"/>
      <c r="P19" s="180"/>
      <c r="Q19" s="180"/>
      <c r="R19" s="180"/>
      <c r="S19" s="180"/>
      <c r="T19" s="180"/>
      <c r="U19" s="180"/>
      <c r="V19" s="180"/>
      <c r="W19" s="180"/>
      <c r="X19" s="180"/>
      <c r="Y19" s="180"/>
      <c r="Z19" s="178"/>
    </row>
    <row r="20" spans="1:26" ht="20.100000000000001" customHeight="1" x14ac:dyDescent="0.15">
      <c r="A20" s="155">
        <f>IFERROR(IF(TRIM($I20)="",1001,0),3)</f>
        <v>1001</v>
      </c>
      <c r="B20" s="155"/>
      <c r="C20" s="173"/>
      <c r="D20" s="174">
        <v>1</v>
      </c>
      <c r="E20" s="150" t="s">
        <v>0</v>
      </c>
      <c r="I20" s="114"/>
      <c r="J20" s="115"/>
      <c r="K20" s="115"/>
      <c r="L20" s="115"/>
      <c r="M20" s="115"/>
      <c r="N20" s="179"/>
      <c r="O20" s="179"/>
      <c r="P20" s="179"/>
      <c r="Q20" s="179"/>
      <c r="R20" s="179"/>
      <c r="S20" s="179"/>
      <c r="T20" s="179"/>
      <c r="U20" s="179"/>
      <c r="V20" s="179"/>
      <c r="W20" s="179"/>
      <c r="X20" s="179"/>
      <c r="Y20" s="179"/>
      <c r="Z20" s="178"/>
    </row>
    <row r="21" spans="1:26" ht="20.100000000000001" customHeight="1" x14ac:dyDescent="0.15">
      <c r="A21" s="155"/>
      <c r="B21" s="155"/>
      <c r="C21" s="173"/>
      <c r="D21" s="174"/>
      <c r="E21" s="179"/>
      <c r="F21" s="179"/>
      <c r="G21" s="179"/>
      <c r="H21" s="179"/>
      <c r="I21" s="176"/>
      <c r="J21" s="181" t="s">
        <v>126</v>
      </c>
      <c r="K21" s="180"/>
      <c r="L21" s="180"/>
      <c r="M21" s="180"/>
      <c r="N21" s="180"/>
      <c r="O21" s="180"/>
      <c r="P21" s="180"/>
      <c r="Q21" s="180"/>
      <c r="R21" s="180"/>
      <c r="S21" s="180"/>
      <c r="T21" s="180"/>
      <c r="U21" s="180"/>
      <c r="V21" s="180"/>
      <c r="W21" s="180"/>
      <c r="X21" s="180"/>
      <c r="Y21" s="180"/>
      <c r="Z21" s="178"/>
    </row>
    <row r="22" spans="1:26" ht="20.100000000000001" customHeight="1" x14ac:dyDescent="0.15">
      <c r="A22" s="155">
        <f>IFERROR(IF(AND(TRIM($I22)&lt;&gt;"", OR(ISERROR(FIND("@"&amp;LEFT($I22,3)&amp;"@", 都道府県3))=FALSE, ISERROR(FIND("@"&amp;LEFT($I22,4)&amp;"@",都道府県4))=FALSE))=FALSE,1001,0),3)</f>
        <v>1001</v>
      </c>
      <c r="B22" s="155"/>
      <c r="C22" s="173"/>
      <c r="D22" s="174">
        <v>2</v>
      </c>
      <c r="E22" s="150" t="s">
        <v>94</v>
      </c>
      <c r="I22" s="92"/>
      <c r="J22" s="92"/>
      <c r="K22" s="92"/>
      <c r="L22" s="92"/>
      <c r="M22" s="92"/>
      <c r="N22" s="92"/>
      <c r="O22" s="92"/>
      <c r="P22" s="92"/>
      <c r="Q22" s="93"/>
      <c r="R22" s="92"/>
      <c r="S22" s="92"/>
      <c r="T22" s="92"/>
      <c r="U22" s="92"/>
      <c r="V22" s="92"/>
      <c r="W22" s="92"/>
      <c r="X22" s="92"/>
      <c r="Y22" s="92"/>
      <c r="Z22" s="178"/>
    </row>
    <row r="23" spans="1:26" ht="20.100000000000001" customHeight="1" x14ac:dyDescent="0.15">
      <c r="A23" s="155"/>
      <c r="B23" s="155"/>
      <c r="C23" s="173"/>
      <c r="D23" s="174"/>
      <c r="E23" s="179"/>
      <c r="F23" s="179"/>
      <c r="G23" s="179"/>
      <c r="H23" s="179"/>
      <c r="I23" s="176"/>
      <c r="J23" s="181" t="s">
        <v>8</v>
      </c>
      <c r="K23" s="180"/>
      <c r="L23" s="180"/>
      <c r="M23" s="180"/>
      <c r="N23" s="180"/>
      <c r="O23" s="180"/>
      <c r="P23" s="180"/>
      <c r="Q23" s="180"/>
      <c r="R23" s="180"/>
      <c r="S23" s="180"/>
      <c r="T23" s="180"/>
      <c r="U23" s="180"/>
      <c r="V23" s="180"/>
      <c r="W23" s="180"/>
      <c r="X23" s="180"/>
      <c r="Y23" s="180"/>
      <c r="Z23" s="178"/>
    </row>
    <row r="24" spans="1:26" ht="20.100000000000001" customHeight="1" x14ac:dyDescent="0.15">
      <c r="A24" s="155">
        <f>IFERROR(IF(TRIM($I24)="",1001,0),3)</f>
        <v>1001</v>
      </c>
      <c r="B24" s="155"/>
      <c r="C24" s="173"/>
      <c r="D24" s="174">
        <v>3</v>
      </c>
      <c r="E24" s="150" t="s">
        <v>105</v>
      </c>
      <c r="I24" s="16"/>
      <c r="J24" s="16"/>
      <c r="K24" s="16"/>
      <c r="L24" s="16"/>
      <c r="M24" s="16"/>
      <c r="N24" s="16"/>
      <c r="O24" s="16"/>
      <c r="P24" s="16"/>
      <c r="Q24" s="99"/>
      <c r="R24" s="16"/>
      <c r="S24" s="16"/>
      <c r="T24" s="16"/>
      <c r="U24" s="16"/>
      <c r="V24" s="16"/>
      <c r="W24" s="16"/>
      <c r="X24" s="16"/>
      <c r="Y24" s="16"/>
      <c r="Z24" s="178"/>
    </row>
    <row r="25" spans="1:26" ht="20.100000000000001" customHeight="1" x14ac:dyDescent="0.15">
      <c r="A25" s="155"/>
      <c r="B25" s="155"/>
      <c r="C25" s="182"/>
      <c r="D25" s="179"/>
      <c r="E25" s="179"/>
      <c r="F25" s="179"/>
      <c r="G25" s="179"/>
      <c r="H25" s="179"/>
      <c r="I25" s="176"/>
      <c r="J25" s="181" t="s">
        <v>118</v>
      </c>
      <c r="K25" s="180"/>
      <c r="L25" s="180"/>
      <c r="M25" s="180"/>
      <c r="N25" s="180"/>
      <c r="O25" s="180"/>
      <c r="P25" s="180"/>
      <c r="Q25" s="180"/>
      <c r="R25" s="180"/>
      <c r="S25" s="180"/>
      <c r="T25" s="180"/>
      <c r="U25" s="180"/>
      <c r="V25" s="180"/>
      <c r="W25" s="180"/>
      <c r="X25" s="180"/>
      <c r="Y25" s="180"/>
      <c r="Z25" s="178"/>
    </row>
    <row r="26" spans="1:26" ht="20.100000000000001" customHeight="1" x14ac:dyDescent="0.15">
      <c r="A26" s="155">
        <f>IFERROR(IF(TRIM($I26)="",1001,0),3)</f>
        <v>1001</v>
      </c>
      <c r="B26" s="155"/>
      <c r="C26" s="173"/>
      <c r="D26" s="174">
        <v>4</v>
      </c>
      <c r="E26" s="150" t="s">
        <v>1</v>
      </c>
      <c r="I26" s="16"/>
      <c r="J26" s="16"/>
      <c r="K26" s="16"/>
      <c r="L26" s="16"/>
      <c r="M26" s="16"/>
      <c r="N26" s="16"/>
      <c r="O26" s="16"/>
      <c r="P26" s="16"/>
      <c r="Q26" s="99"/>
      <c r="R26" s="16"/>
      <c r="S26" s="16"/>
      <c r="T26" s="16"/>
      <c r="U26" s="16"/>
      <c r="V26" s="16"/>
      <c r="W26" s="16"/>
      <c r="X26" s="16"/>
      <c r="Y26" s="16"/>
      <c r="Z26" s="178"/>
    </row>
    <row r="27" spans="1:26" ht="20.100000000000001" customHeight="1" x14ac:dyDescent="0.15">
      <c r="A27" s="155"/>
      <c r="B27" s="155"/>
      <c r="C27" s="182"/>
      <c r="D27" s="179"/>
      <c r="E27" s="179"/>
      <c r="F27" s="179"/>
      <c r="G27" s="179"/>
      <c r="H27" s="179"/>
      <c r="I27" s="176"/>
      <c r="J27" s="181" t="s">
        <v>119</v>
      </c>
      <c r="K27" s="180"/>
      <c r="L27" s="180"/>
      <c r="M27" s="180"/>
      <c r="N27" s="180"/>
      <c r="O27" s="180"/>
      <c r="P27" s="180"/>
      <c r="Q27" s="183"/>
      <c r="R27" s="180"/>
      <c r="S27" s="180"/>
      <c r="T27" s="180"/>
      <c r="U27" s="180"/>
      <c r="V27" s="180"/>
      <c r="W27" s="180"/>
      <c r="X27" s="180"/>
      <c r="Y27" s="180"/>
      <c r="Z27" s="184"/>
    </row>
    <row r="28" spans="1:26" ht="20.100000000000001" customHeight="1" x14ac:dyDescent="0.15">
      <c r="A28" s="155">
        <f>IFERROR(IF(TRIM($I28)="",1001,0),3)</f>
        <v>1001</v>
      </c>
      <c r="B28" s="155"/>
      <c r="C28" s="173"/>
      <c r="D28" s="174">
        <v>5</v>
      </c>
      <c r="E28" s="150" t="s">
        <v>9</v>
      </c>
      <c r="I28" s="16"/>
      <c r="J28" s="16"/>
      <c r="K28" s="16"/>
      <c r="L28" s="16"/>
      <c r="M28" s="16"/>
      <c r="N28" s="16"/>
      <c r="O28" s="16"/>
      <c r="P28" s="16"/>
      <c r="Q28" s="16"/>
      <c r="R28" s="16"/>
      <c r="S28" s="16"/>
      <c r="T28" s="16"/>
      <c r="U28" s="16"/>
      <c r="V28" s="16"/>
      <c r="W28" s="16"/>
      <c r="X28" s="16"/>
      <c r="Y28" s="16"/>
      <c r="Z28" s="178"/>
    </row>
    <row r="29" spans="1:26" ht="20.100000000000001" customHeight="1" x14ac:dyDescent="0.15">
      <c r="A29" s="155"/>
      <c r="B29" s="155"/>
      <c r="C29" s="182"/>
      <c r="D29" s="179"/>
      <c r="E29" s="179"/>
      <c r="F29" s="179"/>
      <c r="G29" s="179"/>
      <c r="H29" s="179"/>
      <c r="I29" s="176"/>
      <c r="J29" s="181" t="s">
        <v>112</v>
      </c>
      <c r="K29" s="180"/>
      <c r="L29" s="180"/>
      <c r="M29" s="180"/>
      <c r="N29" s="180"/>
      <c r="O29" s="180"/>
      <c r="P29" s="180"/>
      <c r="Q29" s="180"/>
      <c r="R29" s="180"/>
      <c r="S29" s="180"/>
      <c r="T29" s="180"/>
      <c r="U29" s="180"/>
      <c r="V29" s="180"/>
      <c r="W29" s="180"/>
      <c r="X29" s="180"/>
      <c r="Y29" s="180"/>
      <c r="Z29" s="184"/>
    </row>
    <row r="30" spans="1:26" ht="20.100000000000001" customHeight="1" x14ac:dyDescent="0.15">
      <c r="A30" s="155">
        <f>IFERROR(IF(OR(TRIM($I30)="", NOT(OR(IFERROR(SEARCH(" ",$I30),0)&gt;0, IFERROR(SEARCH("　",$I30),0)&gt;0))),1001,0),3)</f>
        <v>1001</v>
      </c>
      <c r="B30" s="155"/>
      <c r="C30" s="173"/>
      <c r="D30" s="174">
        <v>6</v>
      </c>
      <c r="E30" s="150" t="s">
        <v>106</v>
      </c>
      <c r="I30" s="16"/>
      <c r="J30" s="16"/>
      <c r="K30" s="16"/>
      <c r="L30" s="16"/>
      <c r="M30" s="16"/>
      <c r="N30" s="16"/>
      <c r="O30" s="16"/>
      <c r="P30" s="16"/>
      <c r="Q30" s="16"/>
      <c r="R30" s="16"/>
      <c r="S30" s="16"/>
      <c r="T30" s="16"/>
      <c r="U30" s="16"/>
      <c r="V30" s="16"/>
      <c r="W30" s="16"/>
      <c r="X30" s="16"/>
      <c r="Y30" s="16"/>
      <c r="Z30" s="178"/>
    </row>
    <row r="31" spans="1:26" ht="20.100000000000001" customHeight="1" x14ac:dyDescent="0.15">
      <c r="A31" s="155"/>
      <c r="B31" s="155"/>
      <c r="C31" s="182"/>
      <c r="D31" s="179"/>
      <c r="E31" s="179"/>
      <c r="F31" s="179"/>
      <c r="G31" s="179"/>
      <c r="H31" s="179"/>
      <c r="I31" s="185"/>
      <c r="J31" s="181" t="s">
        <v>102</v>
      </c>
      <c r="K31" s="181"/>
      <c r="L31" s="181"/>
      <c r="M31" s="181"/>
      <c r="N31" s="181"/>
      <c r="O31" s="181"/>
      <c r="P31" s="181"/>
      <c r="Q31" s="181"/>
      <c r="R31" s="181"/>
      <c r="S31" s="181"/>
      <c r="T31" s="181"/>
      <c r="U31" s="181"/>
      <c r="V31" s="181"/>
      <c r="W31" s="181"/>
      <c r="X31" s="181"/>
      <c r="Y31" s="181"/>
      <c r="Z31" s="184"/>
    </row>
    <row r="32" spans="1:26" ht="20.100000000000001" customHeight="1" x14ac:dyDescent="0.15">
      <c r="A32" s="155">
        <f>IFERROR(IF(OR(TRIM($I32)="", NOT(OR(IFERROR(SEARCH(" ",$I32),0)&gt;0, IFERROR(SEARCH("　",$I32),0)&gt;0))),1001,0),3)</f>
        <v>1001</v>
      </c>
      <c r="B32" s="155"/>
      <c r="C32" s="173"/>
      <c r="D32" s="174">
        <v>7</v>
      </c>
      <c r="E32" s="150" t="s">
        <v>2</v>
      </c>
      <c r="I32" s="16"/>
      <c r="J32" s="16"/>
      <c r="K32" s="16"/>
      <c r="L32" s="16"/>
      <c r="M32" s="16"/>
      <c r="N32" s="16"/>
      <c r="O32" s="16"/>
      <c r="P32" s="16"/>
      <c r="Q32" s="16"/>
      <c r="R32" s="16"/>
      <c r="S32" s="16"/>
      <c r="T32" s="16"/>
      <c r="U32" s="16"/>
      <c r="V32" s="16"/>
      <c r="W32" s="16"/>
      <c r="X32" s="16"/>
      <c r="Y32" s="16"/>
      <c r="Z32" s="178"/>
    </row>
    <row r="33" spans="1:27" ht="20.100000000000001" customHeight="1" x14ac:dyDescent="0.15">
      <c r="A33" s="155"/>
      <c r="B33" s="155"/>
      <c r="C33" s="182"/>
      <c r="D33" s="179"/>
      <c r="E33" s="179"/>
      <c r="F33" s="179"/>
      <c r="G33" s="179"/>
      <c r="H33" s="179"/>
      <c r="I33" s="185"/>
      <c r="J33" s="181" t="s">
        <v>5</v>
      </c>
      <c r="K33" s="181"/>
      <c r="L33" s="181"/>
      <c r="M33" s="181"/>
      <c r="N33" s="181"/>
      <c r="O33" s="181"/>
      <c r="P33" s="181"/>
      <c r="Q33" s="181"/>
      <c r="R33" s="181"/>
      <c r="S33" s="181"/>
      <c r="T33" s="181"/>
      <c r="U33" s="181"/>
      <c r="V33" s="181"/>
      <c r="W33" s="181"/>
      <c r="X33" s="181"/>
      <c r="Y33" s="181"/>
      <c r="Z33" s="178"/>
    </row>
    <row r="34" spans="1:27" ht="20.100000000000001" customHeight="1" x14ac:dyDescent="0.15">
      <c r="A34" s="155">
        <f>IFERROR(IF(NOT(AND(TRIM($I34)&lt;&gt;"",ISNUMBER(VALUE(SUBSTITUTE($I34,"-",""))), IFERROR(SEARCH("-",$I34),0)&gt;0)),1001,0),3)</f>
        <v>1001</v>
      </c>
      <c r="B34" s="155"/>
      <c r="C34" s="173"/>
      <c r="D34" s="174">
        <v>8</v>
      </c>
      <c r="E34" s="150" t="s">
        <v>3</v>
      </c>
      <c r="I34" s="16"/>
      <c r="J34" s="16"/>
      <c r="K34" s="16"/>
      <c r="L34" s="16"/>
      <c r="M34" s="16"/>
      <c r="O34" s="186" t="s">
        <v>88</v>
      </c>
      <c r="P34" s="1"/>
      <c r="Q34" s="150" t="s">
        <v>89</v>
      </c>
      <c r="Y34" s="180"/>
      <c r="Z34" s="178"/>
    </row>
    <row r="35" spans="1:27" ht="20.100000000000001" customHeight="1" x14ac:dyDescent="0.15">
      <c r="A35" s="155"/>
      <c r="B35" s="155"/>
      <c r="C35" s="182"/>
      <c r="D35" s="179"/>
      <c r="E35" s="179"/>
      <c r="F35" s="179"/>
      <c r="G35" s="179"/>
      <c r="H35" s="179"/>
      <c r="I35" s="176"/>
      <c r="J35" s="181" t="s">
        <v>103</v>
      </c>
      <c r="K35" s="180"/>
      <c r="L35" s="180"/>
      <c r="M35" s="180"/>
      <c r="N35" s="180"/>
      <c r="O35" s="180"/>
      <c r="P35" s="180"/>
      <c r="Q35" s="180"/>
      <c r="R35" s="180"/>
      <c r="S35" s="180"/>
      <c r="T35" s="180"/>
      <c r="U35" s="180"/>
      <c r="V35" s="180"/>
      <c r="W35" s="180"/>
      <c r="X35" s="180"/>
      <c r="Y35" s="180"/>
      <c r="Z35" s="178"/>
    </row>
    <row r="36" spans="1:27" ht="20.100000000000001" customHeight="1" x14ac:dyDescent="0.15">
      <c r="A36" s="155">
        <f>IFERROR(IF(AND(TRIM($I36)&lt;&gt;"", NOT(AND(ISNUMBER(VALUE(SUBSTITUTE($I36,"-",""))), IFERROR(SEARCH("-",$I36),0)&gt;0))),1001,0),3)</f>
        <v>0</v>
      </c>
      <c r="B36" s="155"/>
      <c r="C36" s="173"/>
      <c r="D36" s="174">
        <v>9</v>
      </c>
      <c r="E36" s="150" t="s">
        <v>4</v>
      </c>
      <c r="I36" s="16"/>
      <c r="J36" s="16"/>
      <c r="K36" s="16"/>
      <c r="L36" s="16"/>
      <c r="M36" s="16"/>
      <c r="N36" s="180"/>
      <c r="O36" s="180"/>
      <c r="P36" s="180"/>
      <c r="Q36" s="180"/>
      <c r="R36" s="180"/>
      <c r="S36" s="180"/>
      <c r="T36" s="180"/>
      <c r="U36" s="180"/>
      <c r="V36" s="180"/>
      <c r="W36" s="180"/>
      <c r="X36" s="180"/>
      <c r="Y36" s="180"/>
      <c r="Z36" s="178"/>
    </row>
    <row r="37" spans="1:27" ht="20.100000000000001" customHeight="1" x14ac:dyDescent="0.15">
      <c r="A37" s="155"/>
      <c r="B37" s="155"/>
      <c r="C37" s="182"/>
      <c r="D37" s="179"/>
      <c r="E37" s="179"/>
      <c r="F37" s="179"/>
      <c r="G37" s="179"/>
      <c r="H37" s="179"/>
      <c r="I37" s="176"/>
      <c r="J37" s="181" t="s">
        <v>103</v>
      </c>
      <c r="K37" s="180"/>
      <c r="L37" s="180"/>
      <c r="M37" s="180"/>
      <c r="N37" s="180"/>
      <c r="O37" s="180"/>
      <c r="P37" s="180"/>
      <c r="Q37" s="180"/>
      <c r="R37" s="180"/>
      <c r="S37" s="180"/>
      <c r="T37" s="180"/>
      <c r="U37" s="180"/>
      <c r="V37" s="180"/>
      <c r="W37" s="180"/>
      <c r="X37" s="180"/>
      <c r="Y37" s="180"/>
      <c r="Z37" s="178"/>
    </row>
    <row r="38" spans="1:27" ht="20.100000000000001" customHeight="1" x14ac:dyDescent="0.15">
      <c r="A38" s="155">
        <f>IFERROR(IF(AND(TRIM($I38)&lt;&gt;"", NOT(IFERROR(SEARCH("@",$I38),0)&gt;0)),1001,0),3)</f>
        <v>0</v>
      </c>
      <c r="B38" s="155"/>
      <c r="C38" s="182"/>
      <c r="D38" s="174">
        <v>10</v>
      </c>
      <c r="E38" s="150" t="s">
        <v>95</v>
      </c>
      <c r="I38" s="16"/>
      <c r="J38" s="16"/>
      <c r="K38" s="16"/>
      <c r="L38" s="16"/>
      <c r="M38" s="16"/>
      <c r="N38" s="16"/>
      <c r="O38" s="16"/>
      <c r="P38" s="16"/>
      <c r="Q38" s="116"/>
      <c r="R38" s="16"/>
      <c r="S38" s="16"/>
      <c r="T38" s="16"/>
      <c r="U38" s="16"/>
      <c r="V38" s="16"/>
      <c r="W38" s="16"/>
      <c r="X38" s="16"/>
      <c r="Y38" s="16"/>
      <c r="Z38" s="178"/>
    </row>
    <row r="39" spans="1:27" ht="20.100000000000001" customHeight="1" x14ac:dyDescent="0.15">
      <c r="A39" s="155"/>
      <c r="B39" s="155"/>
      <c r="C39" s="182"/>
      <c r="D39" s="174"/>
      <c r="I39" s="176"/>
      <c r="J39" s="187" t="s">
        <v>146</v>
      </c>
      <c r="K39" s="188"/>
      <c r="L39" s="181"/>
      <c r="M39" s="181"/>
      <c r="N39" s="181"/>
      <c r="O39" s="181"/>
      <c r="P39" s="181"/>
      <c r="Q39" s="189"/>
      <c r="R39" s="181"/>
      <c r="S39" s="181"/>
      <c r="T39" s="181"/>
      <c r="U39" s="181"/>
      <c r="V39" s="181"/>
      <c r="W39" s="181"/>
      <c r="X39" s="181"/>
      <c r="Y39" s="181"/>
      <c r="Z39" s="179"/>
      <c r="AA39" s="190"/>
    </row>
    <row r="40" spans="1:27" ht="20.100000000000001" customHeight="1" x14ac:dyDescent="0.15">
      <c r="A40" s="155">
        <f>IFERROR(IF(AND($I40&lt;&gt;"一致する", $I40&lt;&gt;"一致しない"),1001,0),3)</f>
        <v>0</v>
      </c>
      <c r="B40" s="155"/>
      <c r="C40" s="173"/>
      <c r="D40" s="174">
        <v>11</v>
      </c>
      <c r="E40" s="150" t="s">
        <v>67</v>
      </c>
      <c r="I40" s="16" t="s">
        <v>72</v>
      </c>
      <c r="J40" s="16"/>
      <c r="K40" s="16"/>
      <c r="L40" s="16"/>
      <c r="M40" s="16"/>
      <c r="N40" s="179"/>
      <c r="O40" s="179"/>
      <c r="P40" s="179"/>
      <c r="Q40" s="179"/>
      <c r="R40" s="179"/>
      <c r="S40" s="179"/>
      <c r="T40" s="179"/>
      <c r="U40" s="179"/>
      <c r="V40" s="179"/>
      <c r="W40" s="179"/>
      <c r="X40" s="179"/>
      <c r="Y40" s="179"/>
      <c r="Z40" s="178"/>
      <c r="AA40" s="179"/>
    </row>
    <row r="41" spans="1:27" ht="20.100000000000001" customHeight="1" x14ac:dyDescent="0.15">
      <c r="A41" s="155"/>
      <c r="B41" s="155"/>
      <c r="C41" s="182"/>
      <c r="D41" s="179"/>
      <c r="E41" s="179"/>
      <c r="F41" s="179"/>
      <c r="G41" s="179"/>
      <c r="H41" s="179"/>
      <c r="I41" s="185"/>
      <c r="J41" s="191" t="s">
        <v>114</v>
      </c>
      <c r="K41" s="181"/>
      <c r="L41" s="181"/>
      <c r="M41" s="181"/>
      <c r="N41" s="181"/>
      <c r="O41" s="181"/>
      <c r="P41" s="181"/>
      <c r="Q41" s="181"/>
      <c r="R41" s="181"/>
      <c r="S41" s="181"/>
      <c r="T41" s="181"/>
      <c r="U41" s="181"/>
      <c r="V41" s="181"/>
      <c r="W41" s="181"/>
      <c r="X41" s="181"/>
      <c r="Y41" s="181"/>
      <c r="Z41" s="192"/>
      <c r="AA41" s="179"/>
    </row>
    <row r="42" spans="1:27" ht="20.100000000000001" customHeight="1" x14ac:dyDescent="0.15">
      <c r="A42" s="155"/>
      <c r="B42" s="155"/>
      <c r="C42" s="193"/>
      <c r="D42" s="194"/>
      <c r="E42" s="194"/>
      <c r="F42" s="194"/>
      <c r="G42" s="194"/>
      <c r="H42" s="194"/>
      <c r="I42" s="195"/>
      <c r="J42" s="195"/>
      <c r="K42" s="196"/>
      <c r="L42" s="195"/>
      <c r="M42" s="195"/>
      <c r="N42" s="195"/>
      <c r="O42" s="195"/>
      <c r="P42" s="195"/>
      <c r="Q42" s="195"/>
      <c r="R42" s="195"/>
      <c r="S42" s="195"/>
      <c r="T42" s="195"/>
      <c r="U42" s="195"/>
      <c r="V42" s="195"/>
      <c r="W42" s="195"/>
      <c r="X42" s="195"/>
      <c r="Y42" s="195"/>
      <c r="Z42" s="197"/>
    </row>
    <row r="43" spans="1:27" ht="15" customHeight="1" x14ac:dyDescent="0.15">
      <c r="A43" s="155"/>
      <c r="B43" s="155"/>
      <c r="C43" s="179"/>
      <c r="D43" s="179"/>
      <c r="E43" s="179"/>
      <c r="F43" s="179"/>
      <c r="G43" s="179"/>
      <c r="H43" s="179"/>
      <c r="I43" s="198"/>
      <c r="J43" s="199"/>
      <c r="K43" s="199"/>
      <c r="L43" s="199"/>
      <c r="M43" s="199"/>
      <c r="N43" s="199"/>
      <c r="O43" s="199"/>
      <c r="P43" s="199"/>
      <c r="Q43" s="199"/>
      <c r="R43" s="199"/>
      <c r="S43" s="199"/>
      <c r="T43" s="199"/>
      <c r="U43" s="199"/>
      <c r="V43" s="199"/>
      <c r="W43" s="199"/>
      <c r="X43" s="199"/>
      <c r="Y43" s="199"/>
      <c r="Z43" s="179"/>
    </row>
    <row r="44" spans="1:27" ht="15.75" hidden="1" customHeight="1" x14ac:dyDescent="0.15">
      <c r="A44" s="155"/>
      <c r="B44" s="155"/>
      <c r="C44" s="179"/>
      <c r="D44" s="179"/>
      <c r="E44" s="179"/>
      <c r="F44" s="179"/>
      <c r="G44" s="179"/>
      <c r="H44" s="179"/>
      <c r="I44" s="199"/>
      <c r="J44" s="179"/>
      <c r="K44" s="179"/>
      <c r="L44" s="179"/>
      <c r="M44" s="179"/>
      <c r="N44" s="179"/>
      <c r="O44" s="179"/>
      <c r="P44" s="179"/>
      <c r="Q44" s="179"/>
      <c r="R44" s="179"/>
      <c r="S44" s="179"/>
      <c r="T44" s="179"/>
      <c r="U44" s="179"/>
      <c r="V44" s="179"/>
      <c r="W44" s="179"/>
      <c r="X44" s="179"/>
      <c r="Y44" s="179"/>
      <c r="Z44" s="179"/>
    </row>
    <row r="45" spans="1:27" ht="15.75" hidden="1" customHeight="1" x14ac:dyDescent="0.15">
      <c r="A45" s="155"/>
      <c r="B45" s="155"/>
      <c r="C45" s="179"/>
      <c r="D45" s="179"/>
      <c r="E45" s="179"/>
      <c r="F45" s="179"/>
      <c r="G45" s="179"/>
      <c r="H45" s="179"/>
      <c r="I45" s="199"/>
      <c r="J45" s="179"/>
      <c r="K45" s="179"/>
      <c r="L45" s="179"/>
      <c r="M45" s="179"/>
      <c r="N45" s="179"/>
      <c r="O45" s="179"/>
      <c r="P45" s="179"/>
      <c r="Q45" s="179"/>
      <c r="R45" s="179"/>
      <c r="S45" s="179"/>
      <c r="T45" s="179"/>
      <c r="U45" s="179"/>
      <c r="V45" s="179"/>
      <c r="W45" s="179"/>
      <c r="X45" s="179"/>
      <c r="Y45" s="179"/>
      <c r="Z45" s="179"/>
    </row>
    <row r="46" spans="1:27" ht="15.75" hidden="1" customHeight="1" x14ac:dyDescent="0.15">
      <c r="A46" s="155"/>
      <c r="B46" s="155"/>
      <c r="C46" s="179"/>
      <c r="D46" s="179"/>
      <c r="E46" s="179"/>
      <c r="F46" s="179"/>
      <c r="G46" s="179"/>
      <c r="H46" s="179"/>
      <c r="I46" s="199"/>
      <c r="J46" s="179"/>
      <c r="K46" s="179"/>
      <c r="L46" s="179"/>
      <c r="M46" s="179"/>
      <c r="N46" s="179"/>
      <c r="O46" s="179"/>
      <c r="P46" s="179"/>
      <c r="Q46" s="179"/>
      <c r="R46" s="179"/>
      <c r="S46" s="179"/>
      <c r="T46" s="179"/>
      <c r="U46" s="179"/>
      <c r="V46" s="179"/>
      <c r="W46" s="179"/>
      <c r="X46" s="179"/>
      <c r="Y46" s="179"/>
      <c r="Z46" s="179"/>
    </row>
    <row r="47" spans="1:27" ht="15.75" hidden="1" customHeight="1" x14ac:dyDescent="0.15">
      <c r="A47" s="155"/>
      <c r="B47" s="155"/>
      <c r="C47" s="179"/>
      <c r="D47" s="179"/>
      <c r="E47" s="179"/>
      <c r="F47" s="179"/>
      <c r="G47" s="179"/>
      <c r="H47" s="179"/>
      <c r="I47" s="199"/>
      <c r="J47" s="179"/>
      <c r="K47" s="179"/>
      <c r="L47" s="179"/>
      <c r="M47" s="179"/>
      <c r="N47" s="179"/>
      <c r="O47" s="179"/>
      <c r="P47" s="179"/>
      <c r="Q47" s="179"/>
      <c r="R47" s="179"/>
      <c r="S47" s="179"/>
      <c r="T47" s="179"/>
      <c r="U47" s="179"/>
      <c r="V47" s="179"/>
      <c r="W47" s="179"/>
      <c r="X47" s="179"/>
      <c r="Y47" s="179"/>
      <c r="Z47" s="179"/>
    </row>
    <row r="48" spans="1:27" ht="15.75" hidden="1" customHeight="1" x14ac:dyDescent="0.15">
      <c r="A48" s="155"/>
      <c r="B48" s="155"/>
      <c r="C48" s="179"/>
      <c r="D48" s="179"/>
      <c r="E48" s="179"/>
      <c r="F48" s="179"/>
      <c r="G48" s="179"/>
      <c r="H48" s="179"/>
      <c r="I48" s="199"/>
      <c r="J48" s="179"/>
      <c r="K48" s="179"/>
      <c r="L48" s="179"/>
      <c r="M48" s="179"/>
      <c r="N48" s="179"/>
      <c r="O48" s="179"/>
      <c r="P48" s="179"/>
      <c r="Q48" s="179"/>
      <c r="R48" s="179"/>
      <c r="S48" s="179"/>
      <c r="T48" s="179"/>
      <c r="U48" s="179"/>
      <c r="V48" s="179"/>
      <c r="W48" s="179"/>
      <c r="X48" s="179"/>
      <c r="Y48" s="179"/>
      <c r="Z48" s="179"/>
    </row>
    <row r="49" spans="1:26" ht="15.75" hidden="1" customHeight="1" x14ac:dyDescent="0.15">
      <c r="A49" s="155"/>
      <c r="B49" s="155"/>
      <c r="C49" s="179"/>
      <c r="D49" s="179"/>
      <c r="E49" s="179"/>
      <c r="F49" s="179"/>
      <c r="G49" s="179"/>
      <c r="H49" s="179"/>
      <c r="I49" s="199"/>
      <c r="J49" s="179"/>
      <c r="K49" s="179"/>
      <c r="L49" s="179"/>
      <c r="M49" s="179"/>
      <c r="N49" s="179"/>
      <c r="O49" s="179"/>
      <c r="P49" s="179"/>
      <c r="Q49" s="179"/>
      <c r="R49" s="179"/>
      <c r="S49" s="179"/>
      <c r="T49" s="179"/>
      <c r="U49" s="179"/>
      <c r="V49" s="179"/>
      <c r="W49" s="179"/>
      <c r="X49" s="179"/>
      <c r="Y49" s="179"/>
      <c r="Z49" s="179"/>
    </row>
    <row r="50" spans="1:26" ht="15.75" hidden="1" customHeight="1" x14ac:dyDescent="0.15">
      <c r="A50" s="155"/>
      <c r="B50" s="155"/>
      <c r="C50" s="179"/>
      <c r="D50" s="179"/>
      <c r="E50" s="179"/>
      <c r="F50" s="179"/>
      <c r="G50" s="179"/>
      <c r="H50" s="179"/>
      <c r="I50" s="199"/>
      <c r="J50" s="179"/>
      <c r="K50" s="179"/>
      <c r="L50" s="179"/>
      <c r="M50" s="179"/>
      <c r="N50" s="179"/>
      <c r="O50" s="179"/>
      <c r="P50" s="179"/>
      <c r="Q50" s="179"/>
      <c r="R50" s="179"/>
      <c r="S50" s="179"/>
      <c r="T50" s="179"/>
      <c r="U50" s="179"/>
      <c r="V50" s="179"/>
      <c r="W50" s="179"/>
      <c r="X50" s="179"/>
      <c r="Y50" s="179"/>
      <c r="Z50" s="179"/>
    </row>
    <row r="51" spans="1:26" ht="15.75" hidden="1" customHeight="1" x14ac:dyDescent="0.15">
      <c r="A51" s="155"/>
      <c r="B51" s="155"/>
      <c r="C51" s="179"/>
      <c r="D51" s="179"/>
      <c r="E51" s="179"/>
      <c r="F51" s="179"/>
      <c r="G51" s="179"/>
      <c r="H51" s="179"/>
      <c r="I51" s="199"/>
      <c r="J51" s="179"/>
      <c r="K51" s="179"/>
      <c r="L51" s="179"/>
      <c r="M51" s="179"/>
      <c r="N51" s="179"/>
      <c r="O51" s="179"/>
      <c r="P51" s="179"/>
      <c r="Q51" s="179"/>
      <c r="R51" s="179"/>
      <c r="S51" s="179"/>
      <c r="T51" s="179"/>
      <c r="U51" s="179"/>
      <c r="V51" s="179"/>
      <c r="W51" s="179"/>
      <c r="X51" s="179"/>
      <c r="Y51" s="179"/>
      <c r="Z51" s="179"/>
    </row>
    <row r="52" spans="1:26" ht="15.75" hidden="1" customHeight="1" x14ac:dyDescent="0.15">
      <c r="A52" s="155"/>
      <c r="B52" s="155"/>
      <c r="C52" s="179"/>
      <c r="D52" s="179"/>
      <c r="E52" s="179"/>
      <c r="F52" s="179"/>
      <c r="G52" s="179"/>
      <c r="H52" s="179"/>
      <c r="I52" s="199"/>
      <c r="J52" s="179"/>
      <c r="K52" s="179"/>
      <c r="L52" s="179"/>
      <c r="M52" s="179"/>
      <c r="N52" s="179"/>
      <c r="O52" s="179"/>
      <c r="P52" s="179"/>
      <c r="Q52" s="179"/>
      <c r="R52" s="179"/>
      <c r="S52" s="179"/>
      <c r="T52" s="179"/>
      <c r="U52" s="179"/>
      <c r="V52" s="179"/>
      <c r="W52" s="179"/>
      <c r="X52" s="179"/>
      <c r="Y52" s="179"/>
      <c r="Z52" s="179"/>
    </row>
    <row r="53" spans="1:26" ht="15.75" hidden="1" customHeight="1" x14ac:dyDescent="0.15">
      <c r="A53" s="155"/>
      <c r="B53" s="155"/>
      <c r="C53" s="179"/>
      <c r="D53" s="179"/>
      <c r="E53" s="179"/>
      <c r="F53" s="179"/>
      <c r="G53" s="179"/>
      <c r="H53" s="179"/>
      <c r="I53" s="199"/>
      <c r="J53" s="179"/>
      <c r="K53" s="179"/>
      <c r="L53" s="179"/>
      <c r="M53" s="179"/>
      <c r="N53" s="179"/>
      <c r="O53" s="179"/>
      <c r="P53" s="179"/>
      <c r="Q53" s="179"/>
      <c r="R53" s="179"/>
      <c r="S53" s="179"/>
      <c r="T53" s="179"/>
      <c r="U53" s="179"/>
      <c r="V53" s="179"/>
      <c r="W53" s="179"/>
      <c r="X53" s="179"/>
      <c r="Y53" s="179"/>
      <c r="Z53" s="179"/>
    </row>
    <row r="54" spans="1:26" ht="15.75" hidden="1" customHeight="1" x14ac:dyDescent="0.15">
      <c r="A54" s="155"/>
      <c r="B54" s="155"/>
      <c r="C54" s="179"/>
      <c r="D54" s="179"/>
      <c r="E54" s="179"/>
      <c r="F54" s="179"/>
      <c r="G54" s="179"/>
      <c r="H54" s="179"/>
      <c r="I54" s="199"/>
      <c r="J54" s="179"/>
      <c r="K54" s="179"/>
      <c r="L54" s="179"/>
      <c r="M54" s="179"/>
      <c r="N54" s="179"/>
      <c r="O54" s="179"/>
      <c r="P54" s="179"/>
      <c r="Q54" s="179"/>
      <c r="R54" s="179"/>
      <c r="S54" s="179"/>
      <c r="T54" s="179"/>
      <c r="U54" s="179"/>
      <c r="V54" s="179"/>
      <c r="W54" s="179"/>
      <c r="X54" s="179"/>
      <c r="Y54" s="179"/>
      <c r="Z54" s="179"/>
    </row>
    <row r="55" spans="1:26" ht="15.75" hidden="1" customHeight="1" x14ac:dyDescent="0.15">
      <c r="A55" s="155"/>
      <c r="B55" s="155"/>
      <c r="C55" s="179"/>
      <c r="D55" s="179"/>
      <c r="E55" s="179"/>
      <c r="F55" s="179"/>
      <c r="G55" s="179"/>
      <c r="H55" s="179"/>
      <c r="I55" s="199"/>
      <c r="J55" s="179"/>
      <c r="K55" s="179"/>
      <c r="L55" s="179"/>
      <c r="M55" s="179"/>
      <c r="N55" s="179"/>
      <c r="O55" s="179"/>
      <c r="P55" s="179"/>
      <c r="Q55" s="179"/>
      <c r="R55" s="179"/>
      <c r="S55" s="179"/>
      <c r="T55" s="179"/>
      <c r="U55" s="179"/>
      <c r="V55" s="179"/>
      <c r="W55" s="179"/>
      <c r="X55" s="179"/>
      <c r="Y55" s="179"/>
      <c r="Z55" s="179"/>
    </row>
    <row r="56" spans="1:26" ht="15.75" hidden="1" customHeight="1" x14ac:dyDescent="0.15">
      <c r="A56" s="155"/>
      <c r="B56" s="155"/>
      <c r="C56" s="179"/>
      <c r="D56" s="179"/>
      <c r="E56" s="179"/>
      <c r="F56" s="179"/>
      <c r="G56" s="179"/>
      <c r="H56" s="179"/>
      <c r="I56" s="199"/>
      <c r="J56" s="179"/>
      <c r="K56" s="179"/>
      <c r="L56" s="179"/>
      <c r="M56" s="179"/>
      <c r="N56" s="179"/>
      <c r="O56" s="179"/>
      <c r="P56" s="179"/>
      <c r="Q56" s="179"/>
      <c r="R56" s="179"/>
      <c r="S56" s="179"/>
      <c r="T56" s="179"/>
      <c r="U56" s="179"/>
      <c r="V56" s="179"/>
      <c r="W56" s="179"/>
      <c r="X56" s="179"/>
      <c r="Y56" s="179"/>
      <c r="Z56" s="179"/>
    </row>
    <row r="57" spans="1:26" ht="15.75" hidden="1" customHeight="1" x14ac:dyDescent="0.15">
      <c r="A57" s="155"/>
      <c r="B57" s="155"/>
      <c r="C57" s="179"/>
      <c r="D57" s="179"/>
      <c r="E57" s="179"/>
      <c r="F57" s="179"/>
      <c r="G57" s="179"/>
      <c r="H57" s="179"/>
      <c r="I57" s="199"/>
      <c r="J57" s="179"/>
      <c r="K57" s="179"/>
      <c r="L57" s="179"/>
      <c r="M57" s="179"/>
      <c r="N57" s="179"/>
      <c r="O57" s="179"/>
      <c r="P57" s="179"/>
      <c r="Q57" s="179"/>
      <c r="R57" s="179"/>
      <c r="S57" s="179"/>
      <c r="T57" s="179"/>
      <c r="U57" s="179"/>
      <c r="V57" s="179"/>
      <c r="W57" s="179"/>
      <c r="X57" s="179"/>
      <c r="Y57" s="179"/>
      <c r="Z57" s="179"/>
    </row>
    <row r="58" spans="1:26" ht="15.75" hidden="1" customHeight="1" x14ac:dyDescent="0.15">
      <c r="A58" s="155"/>
      <c r="B58" s="155"/>
      <c r="C58" s="179"/>
      <c r="D58" s="179"/>
      <c r="E58" s="179"/>
      <c r="F58" s="179"/>
      <c r="G58" s="179"/>
      <c r="H58" s="179"/>
      <c r="I58" s="199"/>
      <c r="J58" s="179"/>
      <c r="K58" s="179"/>
      <c r="L58" s="179"/>
      <c r="M58" s="179"/>
      <c r="N58" s="179"/>
      <c r="O58" s="179"/>
      <c r="P58" s="179"/>
      <c r="Q58" s="179"/>
      <c r="R58" s="179"/>
      <c r="S58" s="179"/>
      <c r="T58" s="179"/>
      <c r="U58" s="179"/>
      <c r="V58" s="179"/>
      <c r="W58" s="179"/>
      <c r="X58" s="179"/>
      <c r="Y58" s="179"/>
      <c r="Z58" s="179"/>
    </row>
    <row r="59" spans="1:26" ht="15" customHeight="1" x14ac:dyDescent="0.15">
      <c r="A59" s="155"/>
      <c r="B59" s="155"/>
      <c r="C59" s="179"/>
      <c r="D59" s="179"/>
      <c r="E59" s="179"/>
      <c r="F59" s="179"/>
      <c r="G59" s="179"/>
      <c r="H59" s="179"/>
      <c r="I59" s="199"/>
      <c r="J59" s="179"/>
      <c r="K59" s="179"/>
      <c r="L59" s="179"/>
      <c r="M59" s="179"/>
      <c r="N59" s="179"/>
      <c r="O59" s="179"/>
      <c r="P59" s="179"/>
      <c r="Q59" s="179"/>
      <c r="R59" s="179"/>
      <c r="S59" s="179"/>
      <c r="T59" s="179"/>
      <c r="U59" s="179"/>
      <c r="V59" s="179"/>
      <c r="W59" s="179"/>
      <c r="X59" s="179"/>
      <c r="Y59" s="179"/>
      <c r="Z59" s="179"/>
    </row>
    <row r="60" spans="1:26" ht="20.100000000000001" customHeight="1" x14ac:dyDescent="0.15">
      <c r="A60" s="155"/>
      <c r="B60" s="155"/>
      <c r="C60" s="166" t="s">
        <v>10</v>
      </c>
      <c r="D60" s="167"/>
      <c r="E60" s="167"/>
      <c r="F60" s="167"/>
      <c r="G60" s="167"/>
      <c r="H60" s="168"/>
      <c r="I60" s="200"/>
    </row>
    <row r="61" spans="1:26" ht="15" customHeight="1" x14ac:dyDescent="0.15">
      <c r="A61" s="155"/>
      <c r="B61" s="155"/>
      <c r="C61" s="169"/>
      <c r="D61" s="170"/>
      <c r="E61" s="170"/>
      <c r="F61" s="170"/>
      <c r="G61" s="170"/>
      <c r="H61" s="170"/>
      <c r="I61" s="171"/>
      <c r="J61" s="171"/>
      <c r="K61" s="171"/>
      <c r="L61" s="171"/>
      <c r="M61" s="171"/>
      <c r="N61" s="171"/>
      <c r="O61" s="171"/>
      <c r="P61" s="171"/>
      <c r="Q61" s="171"/>
      <c r="R61" s="171"/>
      <c r="S61" s="171"/>
      <c r="T61" s="171"/>
      <c r="U61" s="171"/>
      <c r="V61" s="171"/>
      <c r="W61" s="171"/>
      <c r="X61" s="171"/>
      <c r="Y61" s="171"/>
      <c r="Z61" s="172"/>
    </row>
    <row r="62" spans="1:26" ht="20.100000000000001" customHeight="1" x14ac:dyDescent="0.15">
      <c r="A62" s="155"/>
      <c r="B62" s="155"/>
      <c r="C62" s="169"/>
      <c r="D62" s="201" t="s">
        <v>68</v>
      </c>
      <c r="E62" s="201"/>
      <c r="F62" s="201"/>
      <c r="G62" s="201"/>
      <c r="H62" s="201"/>
      <c r="I62" s="201"/>
      <c r="J62" s="201"/>
      <c r="K62" s="201"/>
      <c r="L62" s="201"/>
      <c r="M62" s="201"/>
      <c r="N62" s="201"/>
      <c r="O62" s="201"/>
      <c r="P62" s="201"/>
      <c r="Q62" s="201"/>
      <c r="R62" s="201"/>
      <c r="S62" s="201"/>
      <c r="T62" s="201"/>
      <c r="U62" s="201"/>
      <c r="V62" s="201"/>
      <c r="W62" s="201"/>
      <c r="X62" s="201"/>
      <c r="Y62" s="201"/>
      <c r="Z62" s="178"/>
    </row>
    <row r="63" spans="1:26" ht="20.100000000000001" customHeight="1" x14ac:dyDescent="0.15">
      <c r="A63" s="155">
        <f>IFERROR(IF(AND($I63&lt;&gt;"しない", $I63&lt;&gt;"する"),1001,0),3)</f>
        <v>1001</v>
      </c>
      <c r="B63" s="155"/>
      <c r="C63" s="173"/>
      <c r="D63" s="174">
        <v>1</v>
      </c>
      <c r="E63" s="179" t="s">
        <v>11</v>
      </c>
      <c r="F63" s="179"/>
      <c r="G63" s="179"/>
      <c r="H63" s="179"/>
      <c r="I63" s="16"/>
      <c r="J63" s="16"/>
      <c r="K63" s="16"/>
      <c r="L63" s="16"/>
      <c r="M63" s="16"/>
      <c r="N63" s="179"/>
      <c r="O63" s="179"/>
      <c r="P63" s="179"/>
      <c r="Q63" s="179"/>
      <c r="R63" s="179"/>
      <c r="S63" s="179"/>
      <c r="T63" s="179"/>
      <c r="U63" s="179"/>
      <c r="V63" s="179"/>
      <c r="W63" s="179"/>
      <c r="X63" s="179"/>
      <c r="Y63" s="179"/>
      <c r="Z63" s="178"/>
    </row>
    <row r="64" spans="1:26" ht="20.100000000000001" customHeight="1" x14ac:dyDescent="0.15">
      <c r="A64" s="155"/>
      <c r="B64" s="155"/>
      <c r="C64" s="173"/>
      <c r="D64" s="179"/>
      <c r="E64" s="179"/>
      <c r="F64" s="179"/>
      <c r="G64" s="179"/>
      <c r="H64" s="179"/>
      <c r="I64" s="185"/>
      <c r="J64" s="181" t="s">
        <v>71</v>
      </c>
      <c r="K64" s="180"/>
      <c r="L64" s="180"/>
      <c r="M64" s="180"/>
      <c r="N64" s="180"/>
      <c r="O64" s="180"/>
      <c r="P64" s="180"/>
      <c r="Q64" s="180"/>
      <c r="R64" s="180"/>
      <c r="S64" s="180"/>
      <c r="T64" s="180"/>
      <c r="U64" s="180"/>
      <c r="V64" s="180"/>
      <c r="W64" s="180"/>
      <c r="X64" s="180"/>
      <c r="Y64" s="180"/>
      <c r="Z64" s="178"/>
    </row>
    <row r="65" spans="1:26" ht="20.100000000000001" hidden="1" customHeight="1" x14ac:dyDescent="0.15">
      <c r="A65" s="155"/>
      <c r="B65" s="155"/>
      <c r="C65" s="173"/>
      <c r="D65" s="179"/>
      <c r="E65" s="179"/>
      <c r="F65" s="179"/>
      <c r="G65" s="179"/>
      <c r="H65" s="179"/>
      <c r="I65" s="185"/>
      <c r="J65" s="180"/>
      <c r="K65" s="180"/>
      <c r="L65" s="180"/>
      <c r="M65" s="180"/>
      <c r="N65" s="180"/>
      <c r="O65" s="180"/>
      <c r="P65" s="180"/>
      <c r="Q65" s="180"/>
      <c r="R65" s="180"/>
      <c r="S65" s="180"/>
      <c r="T65" s="180"/>
      <c r="U65" s="180"/>
      <c r="V65" s="180"/>
      <c r="W65" s="180"/>
      <c r="X65" s="180"/>
      <c r="Y65" s="180"/>
      <c r="Z65" s="178"/>
    </row>
    <row r="66" spans="1:26" ht="20.100000000000001" hidden="1" customHeight="1" x14ac:dyDescent="0.15">
      <c r="A66" s="155"/>
      <c r="B66" s="155"/>
      <c r="C66" s="173"/>
      <c r="D66" s="179"/>
      <c r="E66" s="179"/>
      <c r="F66" s="179"/>
      <c r="G66" s="179"/>
      <c r="H66" s="179"/>
      <c r="I66" s="185"/>
      <c r="J66" s="180"/>
      <c r="K66" s="180"/>
      <c r="L66" s="180"/>
      <c r="M66" s="180"/>
      <c r="N66" s="180"/>
      <c r="O66" s="180"/>
      <c r="P66" s="180"/>
      <c r="Q66" s="180"/>
      <c r="R66" s="180"/>
      <c r="S66" s="180"/>
      <c r="T66" s="180"/>
      <c r="U66" s="180"/>
      <c r="V66" s="180"/>
      <c r="W66" s="180"/>
      <c r="X66" s="180"/>
      <c r="Y66" s="180"/>
      <c r="Z66" s="178"/>
    </row>
    <row r="67" spans="1:26" ht="20.100000000000001" hidden="1" customHeight="1" x14ac:dyDescent="0.15">
      <c r="A67" s="155"/>
      <c r="B67" s="155"/>
      <c r="C67" s="173"/>
      <c r="D67" s="179"/>
      <c r="E67" s="179"/>
      <c r="F67" s="179"/>
      <c r="G67" s="179"/>
      <c r="H67" s="179"/>
      <c r="I67" s="185"/>
      <c r="J67" s="180"/>
      <c r="K67" s="180"/>
      <c r="L67" s="180"/>
      <c r="M67" s="180"/>
      <c r="N67" s="180"/>
      <c r="O67" s="180"/>
      <c r="P67" s="180"/>
      <c r="Q67" s="180"/>
      <c r="R67" s="180"/>
      <c r="S67" s="180"/>
      <c r="T67" s="180"/>
      <c r="U67" s="180"/>
      <c r="V67" s="180"/>
      <c r="W67" s="180"/>
      <c r="X67" s="180"/>
      <c r="Y67" s="180"/>
      <c r="Z67" s="178"/>
    </row>
    <row r="68" spans="1:26" ht="20.100000000000001" hidden="1" customHeight="1" x14ac:dyDescent="0.15">
      <c r="A68" s="155"/>
      <c r="B68" s="155"/>
      <c r="C68" s="173"/>
      <c r="D68" s="179"/>
      <c r="E68" s="179"/>
      <c r="F68" s="179"/>
      <c r="G68" s="179"/>
      <c r="H68" s="179"/>
      <c r="I68" s="185"/>
      <c r="J68" s="180"/>
      <c r="K68" s="180"/>
      <c r="L68" s="180"/>
      <c r="M68" s="180"/>
      <c r="N68" s="180"/>
      <c r="O68" s="180"/>
      <c r="P68" s="180"/>
      <c r="Q68" s="180"/>
      <c r="R68" s="180"/>
      <c r="S68" s="180"/>
      <c r="T68" s="180"/>
      <c r="U68" s="180"/>
      <c r="V68" s="180"/>
      <c r="W68" s="180"/>
      <c r="X68" s="180"/>
      <c r="Y68" s="180"/>
      <c r="Z68" s="178"/>
    </row>
    <row r="69" spans="1:26" ht="20.100000000000001" customHeight="1" x14ac:dyDescent="0.15">
      <c r="A69" s="155">
        <f>IFERROR(IF(OR(AND($I63="する",TRIM($I69)=""),AND($I63="しない",NOT(ISBLANK($I69)))),1001,0),3)</f>
        <v>0</v>
      </c>
      <c r="B69" s="155"/>
      <c r="C69" s="173"/>
      <c r="D69" s="174">
        <v>2</v>
      </c>
      <c r="E69" s="150" t="s">
        <v>0</v>
      </c>
      <c r="I69" s="114"/>
      <c r="J69" s="115"/>
      <c r="K69" s="115"/>
      <c r="L69" s="115"/>
      <c r="M69" s="115"/>
      <c r="N69" s="179"/>
      <c r="O69" s="179"/>
      <c r="P69" s="179"/>
      <c r="Q69" s="179"/>
      <c r="R69" s="179"/>
      <c r="S69" s="179"/>
      <c r="T69" s="179"/>
      <c r="U69" s="179"/>
      <c r="V69" s="179"/>
      <c r="W69" s="179"/>
      <c r="X69" s="179"/>
      <c r="Y69" s="179"/>
      <c r="Z69" s="178"/>
    </row>
    <row r="70" spans="1:26" ht="20.100000000000001" customHeight="1" x14ac:dyDescent="0.15">
      <c r="A70" s="155"/>
      <c r="B70" s="155"/>
      <c r="C70" s="173"/>
      <c r="D70" s="174"/>
      <c r="E70" s="179"/>
      <c r="F70" s="179"/>
      <c r="G70" s="179"/>
      <c r="H70" s="179"/>
      <c r="I70" s="176"/>
      <c r="J70" s="181" t="s">
        <v>126</v>
      </c>
      <c r="K70" s="180"/>
      <c r="L70" s="180"/>
      <c r="M70" s="180"/>
      <c r="N70" s="180"/>
      <c r="O70" s="180"/>
      <c r="P70" s="180"/>
      <c r="Q70" s="180"/>
      <c r="R70" s="180"/>
      <c r="S70" s="180"/>
      <c r="T70" s="180"/>
      <c r="U70" s="180"/>
      <c r="V70" s="180"/>
      <c r="W70" s="180"/>
      <c r="X70" s="180"/>
      <c r="Y70" s="180"/>
      <c r="Z70" s="178"/>
    </row>
    <row r="71" spans="1:26" ht="20.100000000000001" customHeight="1" x14ac:dyDescent="0.15">
      <c r="A71" s="155">
        <f>IFERROR(IF(OR(AND($I63="する",AND($I71&lt;&gt;"", OR(ISERROR(FIND("@"&amp;LEFT($I71,3)&amp;"@", 都道府県3))=FALSE, ISERROR(FIND("@"&amp;LEFT($I71,4)&amp;"@",都道府県4))=FALSE))=FALSE),AND($I63="しない",NOT(ISBLANK($I71)))),1001,0),3)</f>
        <v>0</v>
      </c>
      <c r="B71" s="155"/>
      <c r="C71" s="173"/>
      <c r="D71" s="174">
        <v>3</v>
      </c>
      <c r="E71" s="150" t="s">
        <v>94</v>
      </c>
      <c r="I71" s="92"/>
      <c r="J71" s="92"/>
      <c r="K71" s="92"/>
      <c r="L71" s="92"/>
      <c r="M71" s="92"/>
      <c r="N71" s="92"/>
      <c r="O71" s="92"/>
      <c r="P71" s="92"/>
      <c r="Q71" s="93"/>
      <c r="R71" s="92"/>
      <c r="S71" s="92"/>
      <c r="T71" s="92"/>
      <c r="U71" s="92"/>
      <c r="V71" s="92"/>
      <c r="W71" s="92"/>
      <c r="X71" s="92"/>
      <c r="Y71" s="92"/>
      <c r="Z71" s="178"/>
    </row>
    <row r="72" spans="1:26" ht="20.100000000000001" customHeight="1" x14ac:dyDescent="0.15">
      <c r="A72" s="155"/>
      <c r="B72" s="155"/>
      <c r="C72" s="173"/>
      <c r="D72" s="174"/>
      <c r="E72" s="179"/>
      <c r="F72" s="179"/>
      <c r="G72" s="179"/>
      <c r="H72" s="179"/>
      <c r="I72" s="176"/>
      <c r="J72" s="181" t="s">
        <v>8</v>
      </c>
      <c r="K72" s="180"/>
      <c r="L72" s="180"/>
      <c r="M72" s="180"/>
      <c r="N72" s="180"/>
      <c r="O72" s="180"/>
      <c r="P72" s="180"/>
      <c r="Q72" s="180"/>
      <c r="R72" s="180"/>
      <c r="S72" s="180"/>
      <c r="T72" s="180"/>
      <c r="U72" s="180"/>
      <c r="V72" s="180"/>
      <c r="W72" s="180"/>
      <c r="X72" s="180"/>
      <c r="Y72" s="180"/>
      <c r="Z72" s="178"/>
    </row>
    <row r="73" spans="1:26" ht="20.100000000000001" customHeight="1" x14ac:dyDescent="0.15">
      <c r="A73" s="155">
        <f>IFERROR(IF(OR(AND($I63="する",TRIM($I73)=""),AND($I63="しない",NOT(ISBLANK($I73)))),1001,0),3)</f>
        <v>0</v>
      </c>
      <c r="B73" s="155"/>
      <c r="C73" s="173"/>
      <c r="D73" s="174">
        <v>4</v>
      </c>
      <c r="E73" s="150" t="s">
        <v>105</v>
      </c>
      <c r="I73" s="16"/>
      <c r="J73" s="16"/>
      <c r="K73" s="16"/>
      <c r="L73" s="16"/>
      <c r="M73" s="16"/>
      <c r="N73" s="16"/>
      <c r="O73" s="16"/>
      <c r="P73" s="16"/>
      <c r="Q73" s="99"/>
      <c r="R73" s="16"/>
      <c r="S73" s="16"/>
      <c r="T73" s="16"/>
      <c r="U73" s="16"/>
      <c r="V73" s="16"/>
      <c r="W73" s="16"/>
      <c r="X73" s="16"/>
      <c r="Y73" s="16"/>
      <c r="Z73" s="178"/>
    </row>
    <row r="74" spans="1:26" ht="30" customHeight="1" x14ac:dyDescent="0.15">
      <c r="A74" s="155"/>
      <c r="B74" s="155"/>
      <c r="C74" s="182"/>
      <c r="D74" s="179"/>
      <c r="I74" s="176"/>
      <c r="J74" s="202" t="s">
        <v>214</v>
      </c>
      <c r="K74" s="202"/>
      <c r="L74" s="202"/>
      <c r="M74" s="202"/>
      <c r="N74" s="202"/>
      <c r="O74" s="202"/>
      <c r="P74" s="202"/>
      <c r="Q74" s="202"/>
      <c r="R74" s="202"/>
      <c r="S74" s="202"/>
      <c r="T74" s="202"/>
      <c r="U74" s="202"/>
      <c r="V74" s="202"/>
      <c r="W74" s="202"/>
      <c r="X74" s="202"/>
      <c r="Y74" s="202"/>
      <c r="Z74" s="178"/>
    </row>
    <row r="75" spans="1:26" ht="20.100000000000001" customHeight="1" x14ac:dyDescent="0.15">
      <c r="A75" s="155">
        <f>IFERROR(IF(OR(AND($I63="する",TRIM($I75)=""),AND($I63="しない",NOT(ISBLANK($I75)))),1001,0),3)</f>
        <v>0</v>
      </c>
      <c r="B75" s="155"/>
      <c r="C75" s="173"/>
      <c r="D75" s="174">
        <v>5</v>
      </c>
      <c r="E75" s="150" t="s">
        <v>1</v>
      </c>
      <c r="I75" s="16"/>
      <c r="J75" s="16"/>
      <c r="K75" s="16"/>
      <c r="L75" s="16"/>
      <c r="M75" s="16"/>
      <c r="N75" s="16"/>
      <c r="O75" s="16"/>
      <c r="P75" s="16"/>
      <c r="Q75" s="16"/>
      <c r="R75" s="16"/>
      <c r="S75" s="16"/>
      <c r="T75" s="16"/>
      <c r="U75" s="16"/>
      <c r="V75" s="16"/>
      <c r="W75" s="16"/>
      <c r="X75" s="16"/>
      <c r="Y75" s="16"/>
      <c r="Z75" s="178"/>
    </row>
    <row r="76" spans="1:26" ht="30" customHeight="1" x14ac:dyDescent="0.15">
      <c r="A76" s="155"/>
      <c r="B76" s="155"/>
      <c r="C76" s="182"/>
      <c r="D76" s="179"/>
      <c r="E76" s="179"/>
      <c r="F76" s="179"/>
      <c r="G76" s="179"/>
      <c r="H76" s="179"/>
      <c r="I76" s="176"/>
      <c r="J76" s="202" t="s">
        <v>215</v>
      </c>
      <c r="K76" s="202"/>
      <c r="L76" s="202"/>
      <c r="M76" s="202"/>
      <c r="N76" s="202"/>
      <c r="O76" s="202"/>
      <c r="P76" s="202"/>
      <c r="Q76" s="202"/>
      <c r="R76" s="202"/>
      <c r="S76" s="202"/>
      <c r="T76" s="202"/>
      <c r="U76" s="202"/>
      <c r="V76" s="202"/>
      <c r="W76" s="202"/>
      <c r="X76" s="202"/>
      <c r="Y76" s="202"/>
      <c r="Z76" s="178"/>
    </row>
    <row r="77" spans="1:26" ht="20.100000000000001" customHeight="1" x14ac:dyDescent="0.15">
      <c r="A77" s="155">
        <f>IFERROR(IF(OR(AND($I63="する",TRIM($I77)=""),AND($I63="しない",NOT(ISBLANK($I77)))),1001,0),3)</f>
        <v>0</v>
      </c>
      <c r="B77" s="155"/>
      <c r="C77" s="173"/>
      <c r="D77" s="174">
        <v>6</v>
      </c>
      <c r="E77" s="150" t="s">
        <v>100</v>
      </c>
      <c r="I77" s="16"/>
      <c r="J77" s="16"/>
      <c r="K77" s="16"/>
      <c r="L77" s="16"/>
      <c r="M77" s="16"/>
      <c r="N77" s="16"/>
      <c r="O77" s="16"/>
      <c r="P77" s="16"/>
      <c r="Q77" s="16"/>
      <c r="R77" s="16"/>
      <c r="S77" s="16"/>
      <c r="T77" s="16"/>
      <c r="U77" s="16"/>
      <c r="V77" s="16"/>
      <c r="W77" s="16"/>
      <c r="X77" s="16"/>
      <c r="Y77" s="16"/>
      <c r="Z77" s="178"/>
    </row>
    <row r="78" spans="1:26" ht="20.100000000000001" customHeight="1" x14ac:dyDescent="0.15">
      <c r="A78" s="155"/>
      <c r="B78" s="155"/>
      <c r="C78" s="182"/>
      <c r="D78" s="179"/>
      <c r="E78" s="179"/>
      <c r="F78" s="179"/>
      <c r="G78" s="179"/>
      <c r="H78" s="179"/>
      <c r="I78" s="176"/>
      <c r="J78" s="191" t="s">
        <v>113</v>
      </c>
      <c r="K78" s="180"/>
      <c r="L78" s="180"/>
      <c r="M78" s="180"/>
      <c r="N78" s="180"/>
      <c r="O78" s="180"/>
      <c r="P78" s="180"/>
      <c r="Q78" s="180"/>
      <c r="R78" s="180"/>
      <c r="S78" s="180"/>
      <c r="T78" s="180"/>
      <c r="U78" s="180"/>
      <c r="V78" s="180"/>
      <c r="W78" s="180"/>
      <c r="X78" s="180"/>
      <c r="Y78" s="180"/>
      <c r="Z78" s="178"/>
    </row>
    <row r="79" spans="1:26" ht="20.100000000000001" customHeight="1" x14ac:dyDescent="0.15">
      <c r="A79" s="155">
        <f>IFERROR(IF(OR(AND($I63="する",OR(TRIM($I79)="", NOT(OR(IFERROR(SEARCH(" ",$I79),0)&gt;0, IFERROR(SEARCH("　",$I79),0)&gt;0)))),AND($I63="しない",NOT(ISBLANK($I79)))),1001,0),3)</f>
        <v>0</v>
      </c>
      <c r="B79" s="155"/>
      <c r="C79" s="173"/>
      <c r="D79" s="174">
        <v>7</v>
      </c>
      <c r="E79" s="150" t="s">
        <v>101</v>
      </c>
      <c r="I79" s="16"/>
      <c r="J79" s="16"/>
      <c r="K79" s="16"/>
      <c r="L79" s="16"/>
      <c r="M79" s="16"/>
      <c r="N79" s="16"/>
      <c r="O79" s="16"/>
      <c r="P79" s="16"/>
      <c r="Q79" s="16"/>
      <c r="R79" s="16"/>
      <c r="S79" s="16"/>
      <c r="T79" s="16"/>
      <c r="U79" s="16"/>
      <c r="V79" s="16"/>
      <c r="W79" s="16"/>
      <c r="X79" s="16"/>
      <c r="Y79" s="16"/>
      <c r="Z79" s="178"/>
    </row>
    <row r="80" spans="1:26" ht="20.100000000000001" customHeight="1" x14ac:dyDescent="0.15">
      <c r="A80" s="155"/>
      <c r="B80" s="155"/>
      <c r="C80" s="182"/>
      <c r="D80" s="179"/>
      <c r="E80" s="203" t="s">
        <v>107</v>
      </c>
      <c r="F80" s="179"/>
      <c r="G80" s="179"/>
      <c r="H80" s="179"/>
      <c r="I80" s="185"/>
      <c r="J80" s="181" t="s">
        <v>102</v>
      </c>
      <c r="K80" s="181"/>
      <c r="L80" s="181"/>
      <c r="M80" s="181"/>
      <c r="N80" s="181"/>
      <c r="O80" s="181"/>
      <c r="P80" s="181"/>
      <c r="Q80" s="181"/>
      <c r="R80" s="181"/>
      <c r="S80" s="181"/>
      <c r="T80" s="181"/>
      <c r="U80" s="181"/>
      <c r="V80" s="181"/>
      <c r="W80" s="181"/>
      <c r="X80" s="181"/>
      <c r="Y80" s="181"/>
      <c r="Z80" s="178"/>
    </row>
    <row r="81" spans="1:27" ht="20.100000000000001" customHeight="1" x14ac:dyDescent="0.15">
      <c r="A81" s="155">
        <f>IFERROR(IF(OR(AND($I63="する",OR(TRIM($I81)="", NOT(OR(IFERROR(SEARCH(" ",$I81),0)&gt;0, IFERROR(SEARCH("　",$I81),0)&gt;0)))),AND($I63="しない",NOT(ISBLANK($I81)))),1001,0),3)</f>
        <v>0</v>
      </c>
      <c r="B81" s="155"/>
      <c r="C81" s="173"/>
      <c r="D81" s="174">
        <v>8</v>
      </c>
      <c r="E81" s="150" t="s">
        <v>101</v>
      </c>
      <c r="I81" s="16"/>
      <c r="J81" s="16"/>
      <c r="K81" s="16"/>
      <c r="L81" s="16"/>
      <c r="M81" s="16"/>
      <c r="N81" s="16"/>
      <c r="O81" s="16"/>
      <c r="P81" s="16"/>
      <c r="Q81" s="16"/>
      <c r="R81" s="16"/>
      <c r="S81" s="16"/>
      <c r="T81" s="16"/>
      <c r="U81" s="16"/>
      <c r="V81" s="16"/>
      <c r="W81" s="16"/>
      <c r="X81" s="16"/>
      <c r="Y81" s="16"/>
      <c r="Z81" s="178"/>
    </row>
    <row r="82" spans="1:27" ht="20.100000000000001" customHeight="1" x14ac:dyDescent="0.15">
      <c r="A82" s="155"/>
      <c r="B82" s="155"/>
      <c r="C82" s="182"/>
      <c r="D82" s="179"/>
      <c r="E82" s="179"/>
      <c r="F82" s="179"/>
      <c r="G82" s="179"/>
      <c r="H82" s="179"/>
      <c r="I82" s="185"/>
      <c r="J82" s="181" t="s">
        <v>5</v>
      </c>
      <c r="K82" s="181"/>
      <c r="L82" s="181"/>
      <c r="M82" s="181"/>
      <c r="N82" s="181"/>
      <c r="O82" s="181"/>
      <c r="P82" s="181"/>
      <c r="Q82" s="181"/>
      <c r="R82" s="181"/>
      <c r="S82" s="181"/>
      <c r="T82" s="181"/>
      <c r="U82" s="181"/>
      <c r="V82" s="181"/>
      <c r="W82" s="181"/>
      <c r="X82" s="181"/>
      <c r="Y82" s="181"/>
      <c r="Z82" s="178"/>
    </row>
    <row r="83" spans="1:27" ht="20.100000000000001" customHeight="1" x14ac:dyDescent="0.15">
      <c r="A83" s="155">
        <f>IFERROR(IF(OR(AND($I63="する",NOT(AND(TRIM($I83)&lt;&gt;"",ISNUMBER(VALUE(SUBSTITUTE($I83,"-",""))),IFERROR(SEARCH("-",$I83),0)&gt;0))), AND($I63="しない",NOT(ISBLANK($I83)))),1001,0),3)</f>
        <v>0</v>
      </c>
      <c r="B83" s="155"/>
      <c r="C83" s="173"/>
      <c r="D83" s="174">
        <v>9</v>
      </c>
      <c r="E83" s="150" t="s">
        <v>3</v>
      </c>
      <c r="I83" s="16"/>
      <c r="J83" s="16"/>
      <c r="K83" s="16"/>
      <c r="L83" s="16"/>
      <c r="M83" s="16"/>
      <c r="O83" s="186" t="s">
        <v>88</v>
      </c>
      <c r="P83" s="1"/>
      <c r="Q83" s="150" t="s">
        <v>89</v>
      </c>
      <c r="Y83" s="180"/>
      <c r="Z83" s="178"/>
    </row>
    <row r="84" spans="1:27" ht="20.100000000000001" customHeight="1" x14ac:dyDescent="0.15">
      <c r="A84" s="155">
        <f>IFERROR(IF(AND($I63="しない",NOT(ISBLANK($P83))),1001,0),3)</f>
        <v>0</v>
      </c>
      <c r="B84" s="155"/>
      <c r="C84" s="182"/>
      <c r="D84" s="179"/>
      <c r="E84" s="179"/>
      <c r="F84" s="179"/>
      <c r="G84" s="179"/>
      <c r="H84" s="179"/>
      <c r="I84" s="176"/>
      <c r="J84" s="181" t="s">
        <v>103</v>
      </c>
      <c r="K84" s="180"/>
      <c r="L84" s="180"/>
      <c r="M84" s="180"/>
      <c r="N84" s="180"/>
      <c r="O84" s="180"/>
      <c r="P84" s="180"/>
      <c r="Q84" s="180"/>
      <c r="R84" s="180"/>
      <c r="S84" s="180"/>
      <c r="T84" s="180"/>
      <c r="U84" s="180"/>
      <c r="V84" s="180"/>
      <c r="W84" s="180"/>
      <c r="X84" s="180"/>
      <c r="Y84" s="180"/>
      <c r="Z84" s="178"/>
    </row>
    <row r="85" spans="1:27" ht="20.100000000000001" customHeight="1" x14ac:dyDescent="0.15">
      <c r="A85" s="155">
        <f>IFERROR(IF(OR(AND($I63="する",AND(TRIM($I85)&lt;&gt;"",NOT(AND(ISNUMBER(VALUE(SUBSTITUTE($I85,"-",""))),IFERROR(SEARCH("-",$I85),0)&gt;0)))), AND($I63="しない",NOT(ISBLANK($I85)))),1001,0),3)</f>
        <v>0</v>
      </c>
      <c r="B85" s="155"/>
      <c r="C85" s="173"/>
      <c r="D85" s="174">
        <v>10</v>
      </c>
      <c r="E85" s="150" t="s">
        <v>4</v>
      </c>
      <c r="I85" s="16"/>
      <c r="J85" s="16"/>
      <c r="K85" s="16"/>
      <c r="L85" s="16"/>
      <c r="M85" s="16"/>
      <c r="N85" s="180"/>
      <c r="O85" s="180"/>
      <c r="P85" s="180"/>
      <c r="Q85" s="180"/>
      <c r="R85" s="180"/>
      <c r="S85" s="180"/>
      <c r="T85" s="180"/>
      <c r="U85" s="180"/>
      <c r="V85" s="180"/>
      <c r="W85" s="180"/>
      <c r="X85" s="180"/>
      <c r="Y85" s="180"/>
      <c r="Z85" s="178"/>
    </row>
    <row r="86" spans="1:27" ht="20.100000000000001" customHeight="1" x14ac:dyDescent="0.15">
      <c r="A86" s="155"/>
      <c r="B86" s="155"/>
      <c r="C86" s="182"/>
      <c r="D86" s="179"/>
      <c r="E86" s="179"/>
      <c r="F86" s="179"/>
      <c r="G86" s="179"/>
      <c r="H86" s="179"/>
      <c r="I86" s="176"/>
      <c r="J86" s="181" t="s">
        <v>103</v>
      </c>
      <c r="K86" s="180"/>
      <c r="L86" s="180"/>
      <c r="M86" s="180"/>
      <c r="N86" s="180"/>
      <c r="O86" s="180"/>
      <c r="P86" s="180"/>
      <c r="Q86" s="180"/>
      <c r="R86" s="180"/>
      <c r="S86" s="180"/>
      <c r="T86" s="180"/>
      <c r="U86" s="180"/>
      <c r="V86" s="180"/>
      <c r="W86" s="180"/>
      <c r="X86" s="180"/>
      <c r="Y86" s="180"/>
      <c r="Z86" s="178"/>
    </row>
    <row r="87" spans="1:27" ht="20.100000000000001" customHeight="1" x14ac:dyDescent="0.15">
      <c r="A87" s="155">
        <f>IFERROR(IF(OR(AND($I63="する",AND(TRIM($I87)&lt;&gt;"",NOT(IFERROR(SEARCH("@",$I87),0)&gt;0))),AND($I63="しない",NOT(ISBLANK($I87)))),1001,0),3)</f>
        <v>0</v>
      </c>
      <c r="B87" s="155"/>
      <c r="C87" s="182"/>
      <c r="D87" s="174">
        <v>11</v>
      </c>
      <c r="E87" s="150" t="s">
        <v>95</v>
      </c>
      <c r="I87" s="16"/>
      <c r="J87" s="16"/>
      <c r="K87" s="16"/>
      <c r="L87" s="16"/>
      <c r="M87" s="16"/>
      <c r="N87" s="16"/>
      <c r="O87" s="16"/>
      <c r="P87" s="16"/>
      <c r="Q87" s="116"/>
      <c r="R87" s="16"/>
      <c r="S87" s="16"/>
      <c r="T87" s="16"/>
      <c r="U87" s="16"/>
      <c r="V87" s="16"/>
      <c r="W87" s="16"/>
      <c r="X87" s="16"/>
      <c r="Y87" s="16"/>
      <c r="Z87" s="178"/>
    </row>
    <row r="88" spans="1:27" ht="20.100000000000001" customHeight="1" x14ac:dyDescent="0.15">
      <c r="A88" s="155"/>
      <c r="B88" s="155"/>
      <c r="C88" s="182"/>
      <c r="D88" s="174"/>
      <c r="I88" s="176"/>
      <c r="J88" s="187" t="s">
        <v>146</v>
      </c>
      <c r="K88" s="204"/>
      <c r="L88" s="180"/>
      <c r="M88" s="180"/>
      <c r="N88" s="180"/>
      <c r="O88" s="180"/>
      <c r="P88" s="180"/>
      <c r="Q88" s="205"/>
      <c r="R88" s="180"/>
      <c r="S88" s="180"/>
      <c r="T88" s="180"/>
      <c r="U88" s="180"/>
      <c r="V88" s="180"/>
      <c r="W88" s="180"/>
      <c r="X88" s="180"/>
      <c r="Y88" s="180"/>
      <c r="Z88" s="179"/>
      <c r="AA88" s="190"/>
    </row>
    <row r="89" spans="1:27" ht="20.100000000000001" customHeight="1" x14ac:dyDescent="0.15">
      <c r="A89" s="155"/>
      <c r="B89" s="155"/>
      <c r="C89" s="193"/>
      <c r="D89" s="194"/>
      <c r="E89" s="194"/>
      <c r="F89" s="194"/>
      <c r="G89" s="194"/>
      <c r="H89" s="194"/>
      <c r="I89" s="206"/>
      <c r="J89" s="207"/>
      <c r="K89" s="208"/>
      <c r="L89" s="207"/>
      <c r="M89" s="207"/>
      <c r="N89" s="207"/>
      <c r="O89" s="207"/>
      <c r="P89" s="207"/>
      <c r="Q89" s="209"/>
      <c r="R89" s="207"/>
      <c r="S89" s="207"/>
      <c r="T89" s="207"/>
      <c r="U89" s="207"/>
      <c r="V89" s="207"/>
      <c r="W89" s="207"/>
      <c r="X89" s="207"/>
      <c r="Y89" s="207"/>
      <c r="Z89" s="194"/>
      <c r="AA89" s="190"/>
    </row>
    <row r="90" spans="1:27" ht="20.100000000000001" customHeight="1" x14ac:dyDescent="0.15">
      <c r="A90" s="155"/>
      <c r="B90" s="155"/>
      <c r="C90" s="179"/>
      <c r="D90" s="179"/>
      <c r="E90" s="179"/>
      <c r="F90" s="179"/>
      <c r="G90" s="179"/>
      <c r="H90" s="179"/>
      <c r="I90" s="198"/>
      <c r="J90" s="179"/>
      <c r="K90" s="210"/>
      <c r="L90" s="179"/>
      <c r="M90" s="179"/>
      <c r="N90" s="179"/>
      <c r="O90" s="179"/>
      <c r="P90" s="179"/>
      <c r="Q90" s="179"/>
      <c r="R90" s="179"/>
      <c r="S90" s="179"/>
      <c r="T90" s="179"/>
      <c r="U90" s="179"/>
      <c r="V90" s="179"/>
      <c r="W90" s="179"/>
      <c r="X90" s="179"/>
      <c r="Y90" s="179"/>
      <c r="Z90" s="179"/>
    </row>
    <row r="91" spans="1:27" ht="15.75" hidden="1" customHeight="1" x14ac:dyDescent="0.15">
      <c r="A91" s="155"/>
      <c r="B91" s="155"/>
      <c r="C91" s="179"/>
      <c r="D91" s="179"/>
      <c r="E91" s="179"/>
      <c r="F91" s="179"/>
      <c r="G91" s="179"/>
      <c r="H91" s="179"/>
      <c r="I91" s="198"/>
      <c r="J91" s="179"/>
      <c r="K91" s="210"/>
      <c r="L91" s="179"/>
      <c r="M91" s="179"/>
      <c r="N91" s="179"/>
      <c r="O91" s="179"/>
      <c r="P91" s="179"/>
      <c r="Q91" s="179"/>
      <c r="R91" s="179"/>
      <c r="S91" s="179"/>
      <c r="T91" s="179"/>
      <c r="U91" s="179"/>
      <c r="V91" s="179"/>
      <c r="W91" s="179"/>
      <c r="X91" s="179"/>
      <c r="Y91" s="179"/>
      <c r="Z91" s="179"/>
    </row>
    <row r="92" spans="1:27" ht="15.75" hidden="1" customHeight="1" x14ac:dyDescent="0.15">
      <c r="A92" s="155"/>
      <c r="B92" s="155"/>
      <c r="C92" s="179"/>
      <c r="D92" s="179"/>
      <c r="E92" s="179"/>
      <c r="F92" s="179"/>
      <c r="G92" s="179"/>
      <c r="H92" s="179"/>
      <c r="I92" s="198"/>
      <c r="J92" s="179"/>
      <c r="K92" s="210"/>
      <c r="L92" s="179"/>
      <c r="M92" s="179"/>
      <c r="N92" s="179"/>
      <c r="O92" s="179"/>
      <c r="P92" s="179"/>
      <c r="Q92" s="179"/>
      <c r="R92" s="179"/>
      <c r="S92" s="179"/>
      <c r="T92" s="179"/>
      <c r="U92" s="179"/>
      <c r="V92" s="179"/>
      <c r="W92" s="179"/>
      <c r="X92" s="179"/>
      <c r="Y92" s="179"/>
      <c r="Z92" s="179"/>
    </row>
    <row r="93" spans="1:27" ht="15.75" hidden="1" customHeight="1" x14ac:dyDescent="0.15">
      <c r="A93" s="155"/>
      <c r="B93" s="155"/>
      <c r="C93" s="179"/>
      <c r="D93" s="179"/>
      <c r="E93" s="179"/>
      <c r="F93" s="179"/>
      <c r="G93" s="179"/>
      <c r="H93" s="179"/>
      <c r="I93" s="198"/>
      <c r="J93" s="179"/>
      <c r="K93" s="210"/>
      <c r="L93" s="179"/>
      <c r="M93" s="179"/>
      <c r="N93" s="179"/>
      <c r="O93" s="179"/>
      <c r="P93" s="179"/>
      <c r="Q93" s="179"/>
      <c r="R93" s="179"/>
      <c r="S93" s="179"/>
      <c r="T93" s="179"/>
      <c r="U93" s="179"/>
      <c r="V93" s="179"/>
      <c r="W93" s="179"/>
      <c r="X93" s="179"/>
      <c r="Y93" s="179"/>
      <c r="Z93" s="179"/>
    </row>
    <row r="94" spans="1:27" ht="15.75" hidden="1" customHeight="1" x14ac:dyDescent="0.15">
      <c r="A94" s="155"/>
      <c r="B94" s="155"/>
      <c r="C94" s="179"/>
      <c r="D94" s="179"/>
      <c r="E94" s="179"/>
      <c r="F94" s="179"/>
      <c r="G94" s="179"/>
      <c r="H94" s="179"/>
      <c r="I94" s="198"/>
      <c r="J94" s="179"/>
      <c r="K94" s="210"/>
      <c r="L94" s="179"/>
      <c r="M94" s="179"/>
      <c r="N94" s="179"/>
      <c r="O94" s="179"/>
      <c r="P94" s="179"/>
      <c r="Q94" s="179"/>
      <c r="R94" s="179"/>
      <c r="S94" s="179"/>
      <c r="T94" s="179"/>
      <c r="U94" s="179"/>
      <c r="V94" s="179"/>
      <c r="W94" s="179"/>
      <c r="X94" s="179"/>
      <c r="Y94" s="179"/>
      <c r="Z94" s="179"/>
    </row>
    <row r="95" spans="1:27" ht="15.75" hidden="1" customHeight="1" x14ac:dyDescent="0.15">
      <c r="A95" s="155"/>
      <c r="B95" s="155"/>
      <c r="C95" s="179"/>
      <c r="D95" s="179"/>
      <c r="E95" s="179"/>
      <c r="F95" s="179"/>
      <c r="G95" s="179"/>
      <c r="H95" s="179"/>
      <c r="I95" s="198"/>
      <c r="J95" s="179"/>
      <c r="K95" s="210"/>
      <c r="L95" s="179"/>
      <c r="M95" s="179"/>
      <c r="N95" s="179"/>
      <c r="O95" s="179"/>
      <c r="P95" s="179"/>
      <c r="Q95" s="179"/>
      <c r="R95" s="179"/>
      <c r="S95" s="179"/>
      <c r="T95" s="179"/>
      <c r="U95" s="179"/>
      <c r="V95" s="179"/>
      <c r="W95" s="179"/>
      <c r="X95" s="179"/>
      <c r="Y95" s="179"/>
      <c r="Z95" s="179"/>
    </row>
    <row r="96" spans="1:27" ht="15.75" hidden="1" customHeight="1" x14ac:dyDescent="0.15">
      <c r="A96" s="155"/>
      <c r="B96" s="155"/>
      <c r="C96" s="179"/>
      <c r="D96" s="179"/>
      <c r="E96" s="179"/>
      <c r="F96" s="179"/>
      <c r="G96" s="179"/>
      <c r="H96" s="179"/>
      <c r="I96" s="198"/>
      <c r="J96" s="179"/>
      <c r="K96" s="210"/>
      <c r="L96" s="179"/>
      <c r="M96" s="179"/>
      <c r="N96" s="179"/>
      <c r="O96" s="179"/>
      <c r="P96" s="179"/>
      <c r="Q96" s="179"/>
      <c r="R96" s="179"/>
      <c r="S96" s="179"/>
      <c r="T96" s="179"/>
      <c r="U96" s="179"/>
      <c r="V96" s="179"/>
      <c r="W96" s="179"/>
      <c r="X96" s="179"/>
      <c r="Y96" s="179"/>
      <c r="Z96" s="179"/>
    </row>
    <row r="97" spans="1:26" ht="15.75" hidden="1" customHeight="1" x14ac:dyDescent="0.15">
      <c r="A97" s="155"/>
      <c r="B97" s="155"/>
      <c r="C97" s="179"/>
      <c r="D97" s="179"/>
      <c r="E97" s="179"/>
      <c r="F97" s="179"/>
      <c r="G97" s="179"/>
      <c r="H97" s="179"/>
      <c r="I97" s="198"/>
      <c r="J97" s="179"/>
      <c r="K97" s="210"/>
      <c r="L97" s="179"/>
      <c r="M97" s="179"/>
      <c r="N97" s="179"/>
      <c r="O97" s="179"/>
      <c r="P97" s="179"/>
      <c r="Q97" s="179"/>
      <c r="R97" s="179"/>
      <c r="S97" s="179"/>
      <c r="T97" s="179"/>
      <c r="U97" s="179"/>
      <c r="V97" s="179"/>
      <c r="W97" s="179"/>
      <c r="X97" s="179"/>
      <c r="Y97" s="179"/>
      <c r="Z97" s="179"/>
    </row>
    <row r="98" spans="1:26" ht="15.75" hidden="1" customHeight="1" x14ac:dyDescent="0.15">
      <c r="A98" s="155"/>
      <c r="B98" s="155"/>
      <c r="C98" s="179"/>
      <c r="D98" s="179"/>
      <c r="E98" s="179"/>
      <c r="F98" s="179"/>
      <c r="G98" s="179"/>
      <c r="H98" s="179"/>
      <c r="I98" s="198"/>
      <c r="J98" s="179"/>
      <c r="K98" s="210"/>
      <c r="L98" s="179"/>
      <c r="M98" s="179"/>
      <c r="N98" s="179"/>
      <c r="O98" s="179"/>
      <c r="P98" s="179"/>
      <c r="Q98" s="179"/>
      <c r="R98" s="179"/>
      <c r="S98" s="179"/>
      <c r="T98" s="179"/>
      <c r="U98" s="179"/>
      <c r="V98" s="179"/>
      <c r="W98" s="179"/>
      <c r="X98" s="179"/>
      <c r="Y98" s="179"/>
      <c r="Z98" s="179"/>
    </row>
    <row r="99" spans="1:26" ht="15.75" hidden="1" customHeight="1" x14ac:dyDescent="0.15">
      <c r="A99" s="155"/>
      <c r="B99" s="155"/>
      <c r="C99" s="179"/>
      <c r="D99" s="179"/>
      <c r="E99" s="179"/>
      <c r="F99" s="179"/>
      <c r="G99" s="179"/>
      <c r="H99" s="179"/>
      <c r="I99" s="198"/>
      <c r="J99" s="179"/>
      <c r="K99" s="210"/>
      <c r="L99" s="179"/>
      <c r="M99" s="179"/>
      <c r="N99" s="179"/>
      <c r="O99" s="179"/>
      <c r="P99" s="179"/>
      <c r="Q99" s="179"/>
      <c r="R99" s="179"/>
      <c r="S99" s="179"/>
      <c r="T99" s="179"/>
      <c r="U99" s="179"/>
      <c r="V99" s="179"/>
      <c r="W99" s="179"/>
      <c r="X99" s="179"/>
      <c r="Y99" s="179"/>
      <c r="Z99" s="179"/>
    </row>
    <row r="100" spans="1:26" ht="15.75" hidden="1" customHeight="1" x14ac:dyDescent="0.15">
      <c r="A100" s="155"/>
      <c r="B100" s="155"/>
      <c r="C100" s="179"/>
      <c r="D100" s="179"/>
      <c r="E100" s="179"/>
      <c r="F100" s="179"/>
      <c r="G100" s="179"/>
      <c r="H100" s="179"/>
      <c r="I100" s="198"/>
      <c r="J100" s="179"/>
      <c r="K100" s="210"/>
      <c r="L100" s="179"/>
      <c r="M100" s="179"/>
      <c r="N100" s="179"/>
      <c r="O100" s="179"/>
      <c r="P100" s="179"/>
      <c r="Q100" s="179"/>
      <c r="R100" s="179"/>
      <c r="S100" s="179"/>
      <c r="T100" s="179"/>
      <c r="U100" s="179"/>
      <c r="V100" s="179"/>
      <c r="W100" s="179"/>
      <c r="X100" s="179"/>
      <c r="Y100" s="179"/>
      <c r="Z100" s="179"/>
    </row>
    <row r="101" spans="1:26" ht="15.75" hidden="1" customHeight="1" x14ac:dyDescent="0.15">
      <c r="A101" s="155"/>
      <c r="B101" s="155"/>
      <c r="C101" s="179"/>
      <c r="D101" s="179"/>
      <c r="E101" s="179"/>
      <c r="F101" s="179"/>
      <c r="G101" s="179"/>
      <c r="H101" s="179"/>
      <c r="I101" s="198"/>
      <c r="J101" s="179"/>
      <c r="K101" s="210"/>
      <c r="L101" s="179"/>
      <c r="M101" s="179"/>
      <c r="N101" s="179"/>
      <c r="O101" s="179"/>
      <c r="P101" s="179"/>
      <c r="Q101" s="179"/>
      <c r="R101" s="179"/>
      <c r="S101" s="179"/>
      <c r="T101" s="179"/>
      <c r="U101" s="179"/>
      <c r="V101" s="179"/>
      <c r="W101" s="179"/>
      <c r="X101" s="179"/>
      <c r="Y101" s="179"/>
      <c r="Z101" s="179"/>
    </row>
    <row r="102" spans="1:26" ht="15.75" hidden="1" customHeight="1" x14ac:dyDescent="0.15">
      <c r="A102" s="155"/>
      <c r="B102" s="155"/>
      <c r="C102" s="179"/>
      <c r="D102" s="179"/>
      <c r="E102" s="179"/>
      <c r="F102" s="179"/>
      <c r="G102" s="179"/>
      <c r="H102" s="179"/>
      <c r="I102" s="198"/>
      <c r="J102" s="179"/>
      <c r="K102" s="210"/>
      <c r="L102" s="179"/>
      <c r="M102" s="179"/>
      <c r="N102" s="179"/>
      <c r="O102" s="179"/>
      <c r="P102" s="179"/>
      <c r="Q102" s="179"/>
      <c r="R102" s="179"/>
      <c r="S102" s="179"/>
      <c r="T102" s="179"/>
      <c r="U102" s="179"/>
      <c r="V102" s="179"/>
      <c r="W102" s="179"/>
      <c r="X102" s="179"/>
      <c r="Y102" s="179"/>
      <c r="Z102" s="179"/>
    </row>
    <row r="103" spans="1:26" ht="15.75" hidden="1" customHeight="1" x14ac:dyDescent="0.15">
      <c r="A103" s="155"/>
      <c r="B103" s="155"/>
      <c r="C103" s="179"/>
      <c r="D103" s="179"/>
      <c r="E103" s="179"/>
      <c r="F103" s="179"/>
      <c r="G103" s="179"/>
      <c r="H103" s="179"/>
      <c r="I103" s="198"/>
      <c r="J103" s="179"/>
      <c r="K103" s="210"/>
      <c r="L103" s="179"/>
      <c r="M103" s="179"/>
      <c r="N103" s="179"/>
      <c r="O103" s="179"/>
      <c r="P103" s="179"/>
      <c r="Q103" s="179"/>
      <c r="R103" s="179"/>
      <c r="S103" s="179"/>
      <c r="T103" s="179"/>
      <c r="U103" s="179"/>
      <c r="V103" s="179"/>
      <c r="W103" s="179"/>
      <c r="X103" s="179"/>
      <c r="Y103" s="179"/>
      <c r="Z103" s="179"/>
    </row>
    <row r="104" spans="1:26" ht="15.75" hidden="1" customHeight="1" x14ac:dyDescent="0.15">
      <c r="A104" s="155"/>
      <c r="B104" s="155"/>
      <c r="C104" s="179"/>
      <c r="D104" s="179"/>
      <c r="E104" s="179"/>
      <c r="F104" s="179"/>
      <c r="G104" s="179"/>
      <c r="H104" s="179"/>
      <c r="I104" s="198"/>
      <c r="J104" s="179"/>
      <c r="K104" s="210"/>
      <c r="L104" s="179"/>
      <c r="M104" s="179"/>
      <c r="N104" s="179"/>
      <c r="O104" s="179"/>
      <c r="P104" s="179"/>
      <c r="Q104" s="179"/>
      <c r="R104" s="179"/>
      <c r="S104" s="179"/>
      <c r="T104" s="179"/>
      <c r="U104" s="179"/>
      <c r="V104" s="179"/>
      <c r="W104" s="179"/>
      <c r="X104" s="179"/>
      <c r="Y104" s="179"/>
      <c r="Z104" s="179"/>
    </row>
    <row r="105" spans="1:26" ht="15.75" hidden="1" customHeight="1" x14ac:dyDescent="0.15">
      <c r="A105" s="155"/>
      <c r="B105" s="155"/>
      <c r="C105" s="179"/>
      <c r="D105" s="179"/>
      <c r="E105" s="179"/>
      <c r="F105" s="179"/>
      <c r="G105" s="179"/>
      <c r="H105" s="179"/>
      <c r="I105" s="198"/>
      <c r="J105" s="179"/>
      <c r="K105" s="210"/>
      <c r="L105" s="179"/>
      <c r="M105" s="179"/>
      <c r="N105" s="179"/>
      <c r="O105" s="179"/>
      <c r="P105" s="179"/>
      <c r="Q105" s="179"/>
      <c r="R105" s="179"/>
      <c r="S105" s="179"/>
      <c r="T105" s="179"/>
      <c r="U105" s="179"/>
      <c r="V105" s="179"/>
      <c r="W105" s="179"/>
      <c r="X105" s="179"/>
      <c r="Y105" s="179"/>
      <c r="Z105" s="179"/>
    </row>
    <row r="106" spans="1:26" ht="15.75" hidden="1" customHeight="1" x14ac:dyDescent="0.15">
      <c r="A106" s="155"/>
      <c r="B106" s="155"/>
      <c r="C106" s="179"/>
      <c r="D106" s="179"/>
      <c r="E106" s="179"/>
      <c r="F106" s="179"/>
      <c r="G106" s="179"/>
      <c r="H106" s="179"/>
      <c r="I106" s="198"/>
      <c r="J106" s="179"/>
      <c r="K106" s="210"/>
      <c r="L106" s="179"/>
      <c r="M106" s="179"/>
      <c r="N106" s="179"/>
      <c r="O106" s="179"/>
      <c r="P106" s="179"/>
      <c r="Q106" s="179"/>
      <c r="R106" s="179"/>
      <c r="S106" s="179"/>
      <c r="T106" s="179"/>
      <c r="U106" s="179"/>
      <c r="V106" s="179"/>
      <c r="W106" s="179"/>
      <c r="X106" s="179"/>
      <c r="Y106" s="179"/>
      <c r="Z106" s="179"/>
    </row>
    <row r="107" spans="1:26" ht="15.75" hidden="1" customHeight="1" x14ac:dyDescent="0.15">
      <c r="A107" s="155"/>
      <c r="B107" s="155"/>
      <c r="C107" s="179"/>
      <c r="D107" s="179"/>
      <c r="E107" s="179"/>
      <c r="F107" s="179"/>
      <c r="G107" s="179"/>
      <c r="H107" s="179"/>
      <c r="I107" s="198"/>
      <c r="J107" s="179"/>
      <c r="K107" s="210"/>
      <c r="L107" s="179"/>
      <c r="M107" s="179"/>
      <c r="N107" s="179"/>
      <c r="O107" s="179"/>
      <c r="P107" s="179"/>
      <c r="Q107" s="179"/>
      <c r="R107" s="179"/>
      <c r="S107" s="179"/>
      <c r="T107" s="179"/>
      <c r="U107" s="179"/>
      <c r="V107" s="179"/>
      <c r="W107" s="179"/>
      <c r="X107" s="179"/>
      <c r="Y107" s="179"/>
      <c r="Z107" s="179"/>
    </row>
    <row r="108" spans="1:26" ht="20.100000000000001" customHeight="1" x14ac:dyDescent="0.15">
      <c r="A108" s="155"/>
      <c r="B108" s="155"/>
      <c r="C108" s="179"/>
      <c r="D108" s="179"/>
      <c r="E108" s="179"/>
      <c r="F108" s="179"/>
      <c r="G108" s="179"/>
      <c r="H108" s="179"/>
      <c r="I108" s="198"/>
      <c r="J108" s="179"/>
      <c r="K108" s="210"/>
      <c r="L108" s="179"/>
      <c r="M108" s="179"/>
      <c r="N108" s="179"/>
      <c r="O108" s="179"/>
      <c r="P108" s="179"/>
      <c r="Q108" s="179"/>
      <c r="R108" s="179"/>
      <c r="S108" s="179"/>
      <c r="T108" s="179"/>
      <c r="U108" s="179"/>
      <c r="V108" s="179"/>
      <c r="W108" s="179"/>
      <c r="X108" s="179"/>
      <c r="Y108" s="179"/>
      <c r="Z108" s="179"/>
    </row>
    <row r="109" spans="1:26" ht="20.100000000000001" customHeight="1" x14ac:dyDescent="0.15">
      <c r="A109" s="155"/>
      <c r="B109" s="155"/>
      <c r="C109" s="166" t="s">
        <v>93</v>
      </c>
      <c r="D109" s="167"/>
      <c r="E109" s="167"/>
      <c r="F109" s="167"/>
      <c r="G109" s="167"/>
      <c r="H109" s="168"/>
      <c r="Q109" s="211"/>
    </row>
    <row r="110" spans="1:26" ht="15" customHeight="1" x14ac:dyDescent="0.15">
      <c r="A110" s="155"/>
      <c r="B110" s="155"/>
      <c r="C110" s="212"/>
      <c r="D110" s="213"/>
      <c r="E110" s="213"/>
      <c r="F110" s="213"/>
      <c r="G110" s="213"/>
      <c r="H110" s="213"/>
      <c r="I110" s="214"/>
      <c r="J110" s="171"/>
      <c r="K110" s="214"/>
      <c r="L110" s="171"/>
      <c r="M110" s="171"/>
      <c r="N110" s="171"/>
      <c r="O110" s="171"/>
      <c r="P110" s="171"/>
      <c r="Q110" s="215"/>
      <c r="R110" s="171"/>
      <c r="S110" s="171"/>
      <c r="T110" s="171"/>
      <c r="U110" s="171"/>
      <c r="V110" s="171"/>
      <c r="W110" s="171"/>
      <c r="X110" s="171"/>
      <c r="Y110" s="171"/>
      <c r="Z110" s="172"/>
    </row>
    <row r="111" spans="1:26" ht="30" customHeight="1" x14ac:dyDescent="0.15">
      <c r="A111" s="155"/>
      <c r="B111" s="155"/>
      <c r="C111" s="212"/>
      <c r="D111" s="216" t="s">
        <v>291</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178"/>
    </row>
    <row r="112" spans="1:26" ht="20.100000000000001" customHeight="1" x14ac:dyDescent="0.15">
      <c r="A112" s="155"/>
      <c r="B112" s="155"/>
      <c r="C112" s="173"/>
      <c r="D112" s="174">
        <v>1</v>
      </c>
      <c r="E112" s="150" t="s">
        <v>91</v>
      </c>
      <c r="I112" s="16"/>
      <c r="J112" s="16"/>
      <c r="K112" s="16"/>
      <c r="L112" s="16"/>
      <c r="M112" s="16"/>
      <c r="N112" s="16"/>
      <c r="O112" s="16"/>
      <c r="P112" s="16"/>
      <c r="Q112" s="98"/>
      <c r="R112" s="16"/>
      <c r="S112" s="16"/>
      <c r="T112" s="16"/>
      <c r="U112" s="16"/>
      <c r="V112" s="16"/>
      <c r="W112" s="16"/>
      <c r="X112" s="16"/>
      <c r="Y112" s="16"/>
      <c r="Z112" s="178"/>
    </row>
    <row r="113" spans="1:26" ht="20.100000000000001" customHeight="1" x14ac:dyDescent="0.15">
      <c r="A113" s="155"/>
      <c r="B113" s="155"/>
      <c r="C113" s="173"/>
      <c r="D113" s="174"/>
      <c r="E113" s="179"/>
      <c r="F113" s="179"/>
      <c r="G113" s="179"/>
      <c r="H113" s="179"/>
      <c r="I113" s="185"/>
      <c r="J113" s="181" t="s">
        <v>92</v>
      </c>
      <c r="K113" s="204"/>
      <c r="L113" s="180"/>
      <c r="M113" s="180"/>
      <c r="N113" s="180"/>
      <c r="O113" s="180"/>
      <c r="P113" s="180"/>
      <c r="Q113" s="217"/>
      <c r="R113" s="180"/>
      <c r="S113" s="180"/>
      <c r="T113" s="180"/>
      <c r="U113" s="180"/>
      <c r="V113" s="180"/>
      <c r="W113" s="180"/>
      <c r="X113" s="180"/>
      <c r="Y113" s="180"/>
      <c r="Z113" s="178"/>
    </row>
    <row r="114" spans="1:26" ht="20.100000000000001" customHeight="1" x14ac:dyDescent="0.15">
      <c r="A114" s="155">
        <f>IFERROR(IF(AND(TRIM($I114)&lt;&gt;"", NOT(OR(IFERROR(SEARCH(" ",$I114),0)&gt;0, IFERROR(SEARCH("　",$I114),0)&gt;0))),1001,0),3)</f>
        <v>0</v>
      </c>
      <c r="B114" s="155"/>
      <c r="C114" s="173"/>
      <c r="D114" s="174">
        <f>D112+1</f>
        <v>2</v>
      </c>
      <c r="E114" s="150" t="s">
        <v>110</v>
      </c>
      <c r="I114" s="16"/>
      <c r="J114" s="16"/>
      <c r="K114" s="16"/>
      <c r="L114" s="16"/>
      <c r="M114" s="16"/>
      <c r="N114" s="16"/>
      <c r="O114" s="16"/>
      <c r="P114" s="16"/>
      <c r="Q114" s="16"/>
      <c r="R114" s="16"/>
      <c r="S114" s="16"/>
      <c r="T114" s="16"/>
      <c r="U114" s="16"/>
      <c r="V114" s="16"/>
      <c r="W114" s="16"/>
      <c r="X114" s="16"/>
      <c r="Y114" s="16"/>
      <c r="Z114" s="178"/>
    </row>
    <row r="115" spans="1:26" ht="20.100000000000001" customHeight="1" x14ac:dyDescent="0.15">
      <c r="A115" s="155"/>
      <c r="B115" s="155"/>
      <c r="C115" s="173"/>
      <c r="D115" s="174"/>
      <c r="E115" s="179"/>
      <c r="F115" s="179"/>
      <c r="G115" s="179"/>
      <c r="H115" s="179"/>
      <c r="I115" s="185"/>
      <c r="J115" s="181" t="s">
        <v>102</v>
      </c>
      <c r="K115" s="181"/>
      <c r="L115" s="181"/>
      <c r="M115" s="181"/>
      <c r="N115" s="181"/>
      <c r="O115" s="181"/>
      <c r="P115" s="181"/>
      <c r="Q115" s="181"/>
      <c r="R115" s="181"/>
      <c r="S115" s="181"/>
      <c r="T115" s="181"/>
      <c r="U115" s="181"/>
      <c r="V115" s="181"/>
      <c r="W115" s="181"/>
      <c r="X115" s="181"/>
      <c r="Y115" s="181"/>
      <c r="Z115" s="178"/>
    </row>
    <row r="116" spans="1:26" ht="20.100000000000001" customHeight="1" x14ac:dyDescent="0.15">
      <c r="A116" s="155">
        <f>IFERROR(IF(AND(TRIM($I116)&lt;&gt;"", NOT(OR(IFERROR(SEARCH(" ",$I116),0)&gt;0, IFERROR(SEARCH("　",$I116),0)&gt;0))),1001,0),3)</f>
        <v>0</v>
      </c>
      <c r="B116" s="155"/>
      <c r="C116" s="173"/>
      <c r="D116" s="174">
        <f>D114+1</f>
        <v>3</v>
      </c>
      <c r="E116" s="150" t="s">
        <v>111</v>
      </c>
      <c r="I116" s="16"/>
      <c r="J116" s="16"/>
      <c r="K116" s="16"/>
      <c r="L116" s="16"/>
      <c r="M116" s="16"/>
      <c r="N116" s="16"/>
      <c r="O116" s="16"/>
      <c r="P116" s="16"/>
      <c r="Q116" s="16"/>
      <c r="R116" s="16"/>
      <c r="S116" s="16"/>
      <c r="T116" s="16"/>
      <c r="U116" s="16"/>
      <c r="V116" s="16"/>
      <c r="W116" s="16"/>
      <c r="X116" s="16"/>
      <c r="Y116" s="16"/>
      <c r="Z116" s="178"/>
    </row>
    <row r="117" spans="1:26" ht="20.100000000000001" customHeight="1" x14ac:dyDescent="0.15">
      <c r="A117" s="155"/>
      <c r="B117" s="155"/>
      <c r="C117" s="173"/>
      <c r="D117" s="179"/>
      <c r="E117" s="179"/>
      <c r="F117" s="179"/>
      <c r="G117" s="179"/>
      <c r="H117" s="179"/>
      <c r="I117" s="185"/>
      <c r="J117" s="181" t="s">
        <v>5</v>
      </c>
      <c r="K117" s="181"/>
      <c r="L117" s="181"/>
      <c r="M117" s="181"/>
      <c r="N117" s="181"/>
      <c r="O117" s="181"/>
      <c r="P117" s="181"/>
      <c r="Q117" s="181"/>
      <c r="R117" s="181"/>
      <c r="S117" s="181"/>
      <c r="T117" s="181"/>
      <c r="U117" s="181"/>
      <c r="V117" s="181"/>
      <c r="W117" s="181"/>
      <c r="X117" s="181"/>
      <c r="Y117" s="181"/>
      <c r="Z117" s="178"/>
    </row>
    <row r="118" spans="1:26" ht="20.100000000000001" customHeight="1" x14ac:dyDescent="0.15">
      <c r="A118" s="155"/>
      <c r="B118" s="155"/>
      <c r="C118" s="173"/>
      <c r="D118" s="174">
        <f>D116+1</f>
        <v>4</v>
      </c>
      <c r="E118" s="150" t="s">
        <v>0</v>
      </c>
      <c r="I118" s="114"/>
      <c r="J118" s="115"/>
      <c r="K118" s="115"/>
      <c r="L118" s="115"/>
      <c r="M118" s="115"/>
      <c r="N118" s="179"/>
      <c r="O118" s="179"/>
      <c r="P118" s="179"/>
      <c r="Q118" s="179"/>
      <c r="R118" s="179"/>
      <c r="S118" s="179"/>
      <c r="T118" s="179"/>
      <c r="U118" s="179"/>
      <c r="V118" s="179"/>
      <c r="W118" s="179"/>
      <c r="X118" s="179"/>
      <c r="Y118" s="179"/>
      <c r="Z118" s="178"/>
    </row>
    <row r="119" spans="1:26" ht="20.100000000000001" customHeight="1" x14ac:dyDescent="0.15">
      <c r="A119" s="155"/>
      <c r="B119" s="155"/>
      <c r="C119" s="173"/>
      <c r="D119" s="174"/>
      <c r="E119" s="179"/>
      <c r="F119" s="179"/>
      <c r="G119" s="179"/>
      <c r="H119" s="179"/>
      <c r="I119" s="176"/>
      <c r="J119" s="181" t="s">
        <v>127</v>
      </c>
      <c r="K119" s="180"/>
      <c r="L119" s="180"/>
      <c r="M119" s="180"/>
      <c r="N119" s="180"/>
      <c r="O119" s="180"/>
      <c r="P119" s="180"/>
      <c r="Q119" s="180"/>
      <c r="R119" s="180"/>
      <c r="S119" s="180"/>
      <c r="T119" s="180"/>
      <c r="U119" s="180"/>
      <c r="V119" s="180"/>
      <c r="W119" s="180"/>
      <c r="X119" s="180"/>
      <c r="Y119" s="180"/>
      <c r="Z119" s="178"/>
    </row>
    <row r="120" spans="1:26" ht="20.100000000000001" customHeight="1" x14ac:dyDescent="0.15">
      <c r="A120" s="155">
        <f>IFERROR(IF(AND(TRIM($I120)&lt;&gt;"", AND(OR(ISERROR(FIND("@"&amp;LEFT($I120,3)&amp;"@", 都道府県3))=FALSE, ISERROR(FIND("@"&amp;LEFT($I120,4)&amp;"@",都道府県4))=FALSE))=FALSE),1001,0),3)</f>
        <v>0</v>
      </c>
      <c r="B120" s="155"/>
      <c r="C120" s="173"/>
      <c r="D120" s="174">
        <f>D118+1</f>
        <v>5</v>
      </c>
      <c r="E120" s="150" t="s">
        <v>94</v>
      </c>
      <c r="I120" s="92"/>
      <c r="J120" s="92"/>
      <c r="K120" s="92"/>
      <c r="L120" s="92"/>
      <c r="M120" s="92"/>
      <c r="N120" s="92"/>
      <c r="O120" s="92"/>
      <c r="P120" s="92"/>
      <c r="Q120" s="93"/>
      <c r="R120" s="92"/>
      <c r="S120" s="92"/>
      <c r="T120" s="92"/>
      <c r="U120" s="92"/>
      <c r="V120" s="92"/>
      <c r="W120" s="92"/>
      <c r="X120" s="92"/>
      <c r="Y120" s="92"/>
      <c r="Z120" s="178"/>
    </row>
    <row r="121" spans="1:26" ht="20.100000000000001" customHeight="1" x14ac:dyDescent="0.15">
      <c r="A121" s="155"/>
      <c r="B121" s="155"/>
      <c r="C121" s="173"/>
      <c r="D121" s="174"/>
      <c r="E121" s="179"/>
      <c r="F121" s="179"/>
      <c r="G121" s="179"/>
      <c r="H121" s="179"/>
      <c r="I121" s="176"/>
      <c r="J121" s="181" t="s">
        <v>108</v>
      </c>
      <c r="K121" s="180"/>
      <c r="L121" s="180"/>
      <c r="M121" s="180"/>
      <c r="N121" s="180"/>
      <c r="O121" s="180"/>
      <c r="P121" s="180"/>
      <c r="Q121" s="180"/>
      <c r="R121" s="180"/>
      <c r="S121" s="180"/>
      <c r="T121" s="180"/>
      <c r="U121" s="180"/>
      <c r="V121" s="180"/>
      <c r="W121" s="180"/>
      <c r="X121" s="180"/>
      <c r="Y121" s="180"/>
      <c r="Z121" s="178"/>
    </row>
    <row r="122" spans="1:26" ht="20.100000000000001" customHeight="1" x14ac:dyDescent="0.15">
      <c r="A122" s="155">
        <f>IFERROR(IF(AND(TRIM($I122)&lt;&gt;"", NOT(AND(ISNUMBER(VALUE(SUBSTITUTE($I122,"-",""))), IFERROR(SEARCH("-",$I122),0)&gt;0))),1001,0),3)</f>
        <v>0</v>
      </c>
      <c r="B122" s="155"/>
      <c r="C122" s="173"/>
      <c r="D122" s="174">
        <f>D120+1</f>
        <v>6</v>
      </c>
      <c r="E122" s="150" t="s">
        <v>3</v>
      </c>
      <c r="I122" s="16"/>
      <c r="J122" s="16"/>
      <c r="K122" s="16"/>
      <c r="L122" s="16"/>
      <c r="M122" s="16"/>
      <c r="O122" s="186" t="s">
        <v>88</v>
      </c>
      <c r="P122" s="1"/>
      <c r="Q122" s="150" t="s">
        <v>89</v>
      </c>
      <c r="Y122" s="180"/>
      <c r="Z122" s="178"/>
    </row>
    <row r="123" spans="1:26" ht="20.100000000000001" customHeight="1" x14ac:dyDescent="0.15">
      <c r="A123" s="155"/>
      <c r="B123" s="155"/>
      <c r="C123" s="182"/>
      <c r="D123" s="179"/>
      <c r="E123" s="179"/>
      <c r="F123" s="179"/>
      <c r="G123" s="179"/>
      <c r="H123" s="179"/>
      <c r="I123" s="176"/>
      <c r="J123" s="181" t="s">
        <v>109</v>
      </c>
      <c r="K123" s="180"/>
      <c r="L123" s="180"/>
      <c r="M123" s="180"/>
      <c r="N123" s="180"/>
      <c r="O123" s="180"/>
      <c r="P123" s="180"/>
      <c r="Q123" s="180"/>
      <c r="R123" s="180"/>
      <c r="S123" s="180"/>
      <c r="T123" s="180"/>
      <c r="U123" s="180"/>
      <c r="V123" s="180"/>
      <c r="W123" s="180"/>
      <c r="X123" s="180"/>
      <c r="Y123" s="180"/>
      <c r="Z123" s="178"/>
    </row>
    <row r="124" spans="1:26" ht="20.100000000000001" customHeight="1" x14ac:dyDescent="0.15">
      <c r="A124" s="155">
        <f>IFERROR(IF(AND(TRIM($I124)&lt;&gt;"", NOT(AND(ISNUMBER(VALUE(SUBSTITUTE($I124,"-",""))), IFERROR(SEARCH("-",$I124),0)&gt;0))),1001,0),3)</f>
        <v>0</v>
      </c>
      <c r="B124" s="155"/>
      <c r="C124" s="173"/>
      <c r="D124" s="174">
        <f>D122+1</f>
        <v>7</v>
      </c>
      <c r="E124" s="150" t="s">
        <v>4</v>
      </c>
      <c r="I124" s="16"/>
      <c r="J124" s="16"/>
      <c r="K124" s="16"/>
      <c r="L124" s="16"/>
      <c r="M124" s="16"/>
      <c r="N124" s="180"/>
      <c r="O124" s="180"/>
      <c r="P124" s="180"/>
      <c r="Q124" s="180"/>
      <c r="R124" s="180"/>
      <c r="S124" s="180"/>
      <c r="T124" s="180"/>
      <c r="U124" s="180"/>
      <c r="V124" s="180"/>
      <c r="W124" s="180"/>
      <c r="X124" s="180"/>
      <c r="Y124" s="180"/>
      <c r="Z124" s="178"/>
    </row>
    <row r="125" spans="1:26" ht="20.100000000000001" customHeight="1" x14ac:dyDescent="0.15">
      <c r="A125" s="155"/>
      <c r="B125" s="155"/>
      <c r="C125" s="182"/>
      <c r="D125" s="179"/>
      <c r="E125" s="179"/>
      <c r="F125" s="179"/>
      <c r="G125" s="179"/>
      <c r="H125" s="179"/>
      <c r="I125" s="176"/>
      <c r="J125" s="181" t="s">
        <v>109</v>
      </c>
      <c r="K125" s="180"/>
      <c r="L125" s="180"/>
      <c r="M125" s="180"/>
      <c r="N125" s="180"/>
      <c r="O125" s="180"/>
      <c r="P125" s="180"/>
      <c r="Q125" s="180"/>
      <c r="R125" s="180"/>
      <c r="S125" s="180"/>
      <c r="T125" s="180"/>
      <c r="U125" s="180"/>
      <c r="V125" s="180"/>
      <c r="W125" s="180"/>
      <c r="X125" s="180"/>
      <c r="Y125" s="180"/>
      <c r="Z125" s="178"/>
    </row>
    <row r="126" spans="1:26" ht="20.100000000000001" customHeight="1" x14ac:dyDescent="0.15">
      <c r="A126" s="155">
        <f>IFERROR(IF(AND(TRIM($I126)&lt;&gt;"", NOT(IFERROR(SEARCH("@",$I126),0)&gt;0)),1001,0),3)</f>
        <v>0</v>
      </c>
      <c r="B126" s="155"/>
      <c r="C126" s="173"/>
      <c r="D126" s="174">
        <f>D124+1</f>
        <v>8</v>
      </c>
      <c r="E126" s="150" t="s">
        <v>95</v>
      </c>
      <c r="I126" s="16"/>
      <c r="J126" s="16"/>
      <c r="K126" s="16"/>
      <c r="L126" s="16"/>
      <c r="M126" s="16"/>
      <c r="N126" s="16"/>
      <c r="O126" s="16"/>
      <c r="P126" s="16"/>
      <c r="Q126" s="116"/>
      <c r="R126" s="16"/>
      <c r="S126" s="16"/>
      <c r="T126" s="16"/>
      <c r="U126" s="16"/>
      <c r="V126" s="16"/>
      <c r="W126" s="16"/>
      <c r="X126" s="16"/>
      <c r="Y126" s="16"/>
      <c r="Z126" s="178"/>
    </row>
    <row r="127" spans="1:26" ht="20.100000000000001" customHeight="1" x14ac:dyDescent="0.15">
      <c r="A127" s="155"/>
      <c r="B127" s="155"/>
      <c r="C127" s="182"/>
      <c r="D127" s="179"/>
      <c r="E127" s="179"/>
      <c r="F127" s="179"/>
      <c r="G127" s="179"/>
      <c r="H127" s="179"/>
      <c r="I127" s="176"/>
      <c r="J127" s="187" t="s">
        <v>125</v>
      </c>
      <c r="K127" s="204"/>
      <c r="L127" s="180"/>
      <c r="M127" s="180"/>
      <c r="N127" s="180"/>
      <c r="O127" s="180"/>
      <c r="P127" s="180"/>
      <c r="Q127" s="205"/>
      <c r="R127" s="180"/>
      <c r="S127" s="180"/>
      <c r="T127" s="180"/>
      <c r="U127" s="180"/>
      <c r="V127" s="180"/>
      <c r="W127" s="180"/>
      <c r="X127" s="180"/>
      <c r="Y127" s="180"/>
      <c r="Z127" s="178"/>
    </row>
    <row r="128" spans="1:26" ht="20.100000000000001" customHeight="1" x14ac:dyDescent="0.15">
      <c r="A128" s="155"/>
      <c r="B128" s="155"/>
      <c r="C128" s="193"/>
      <c r="D128" s="194"/>
      <c r="E128" s="194"/>
      <c r="F128" s="194"/>
      <c r="G128" s="194"/>
      <c r="H128" s="194"/>
      <c r="I128" s="196"/>
      <c r="J128" s="195"/>
      <c r="K128" s="196"/>
      <c r="L128" s="195"/>
      <c r="M128" s="195"/>
      <c r="N128" s="195"/>
      <c r="O128" s="195"/>
      <c r="P128" s="195"/>
      <c r="Q128" s="218"/>
      <c r="R128" s="195"/>
      <c r="S128" s="195"/>
      <c r="T128" s="195"/>
      <c r="U128" s="195"/>
      <c r="V128" s="195"/>
      <c r="W128" s="195"/>
      <c r="X128" s="195"/>
      <c r="Y128" s="195"/>
      <c r="Z128" s="197"/>
    </row>
    <row r="129" spans="1:26" ht="20.100000000000001" customHeight="1" x14ac:dyDescent="0.15">
      <c r="A129" s="155"/>
      <c r="B129" s="155"/>
      <c r="C129" s="179"/>
      <c r="D129" s="179"/>
      <c r="E129" s="179"/>
      <c r="F129" s="179"/>
      <c r="G129" s="179"/>
      <c r="H129" s="179"/>
      <c r="I129" s="199"/>
      <c r="J129" s="199"/>
      <c r="K129" s="199"/>
      <c r="L129" s="199"/>
      <c r="M129" s="199"/>
      <c r="N129" s="199"/>
      <c r="O129" s="199"/>
      <c r="P129" s="199"/>
      <c r="Q129" s="219"/>
      <c r="R129" s="199"/>
      <c r="S129" s="199"/>
      <c r="T129" s="199"/>
      <c r="U129" s="199"/>
      <c r="V129" s="199"/>
      <c r="W129" s="199"/>
      <c r="X129" s="199"/>
      <c r="Y129" s="199"/>
      <c r="Z129" s="179"/>
    </row>
    <row r="130" spans="1:26" ht="15.75" hidden="1" customHeight="1" x14ac:dyDescent="0.15">
      <c r="A130" s="155"/>
      <c r="B130" s="155"/>
      <c r="C130" s="179"/>
      <c r="D130" s="179"/>
      <c r="E130" s="179"/>
      <c r="F130" s="179"/>
      <c r="G130" s="179"/>
      <c r="H130" s="179"/>
      <c r="I130" s="199"/>
      <c r="J130" s="199"/>
      <c r="K130" s="199"/>
      <c r="L130" s="199"/>
      <c r="M130" s="199"/>
      <c r="N130" s="199"/>
      <c r="O130" s="199"/>
      <c r="P130" s="199"/>
      <c r="Q130" s="219"/>
      <c r="R130" s="199"/>
      <c r="S130" s="199"/>
      <c r="T130" s="199"/>
      <c r="U130" s="199"/>
      <c r="V130" s="199"/>
      <c r="W130" s="199"/>
      <c r="X130" s="199"/>
      <c r="Y130" s="199"/>
      <c r="Z130" s="179"/>
    </row>
    <row r="131" spans="1:26" ht="15.75" hidden="1" customHeight="1" x14ac:dyDescent="0.15">
      <c r="A131" s="155"/>
      <c r="B131" s="155"/>
      <c r="C131" s="179"/>
      <c r="D131" s="179"/>
      <c r="E131" s="179"/>
      <c r="F131" s="179"/>
      <c r="G131" s="179"/>
      <c r="H131" s="179"/>
      <c r="I131" s="199"/>
      <c r="J131" s="199"/>
      <c r="K131" s="199"/>
      <c r="L131" s="199"/>
      <c r="M131" s="199"/>
      <c r="N131" s="199"/>
      <c r="O131" s="199"/>
      <c r="P131" s="199"/>
      <c r="Q131" s="219"/>
      <c r="R131" s="199"/>
      <c r="S131" s="199"/>
      <c r="T131" s="199"/>
      <c r="U131" s="199"/>
      <c r="V131" s="199"/>
      <c r="W131" s="199"/>
      <c r="X131" s="199"/>
      <c r="Y131" s="199"/>
      <c r="Z131" s="179"/>
    </row>
    <row r="132" spans="1:26" ht="15.75" hidden="1" customHeight="1" x14ac:dyDescent="0.15">
      <c r="A132" s="155"/>
      <c r="B132" s="155"/>
      <c r="C132" s="179"/>
      <c r="D132" s="179"/>
      <c r="E132" s="179"/>
      <c r="F132" s="179"/>
      <c r="G132" s="179"/>
      <c r="H132" s="179"/>
      <c r="I132" s="199"/>
      <c r="J132" s="199"/>
      <c r="K132" s="199"/>
      <c r="L132" s="199"/>
      <c r="M132" s="199"/>
      <c r="N132" s="199"/>
      <c r="O132" s="199"/>
      <c r="P132" s="199"/>
      <c r="Q132" s="219"/>
      <c r="R132" s="199"/>
      <c r="S132" s="199"/>
      <c r="T132" s="199"/>
      <c r="U132" s="199"/>
      <c r="V132" s="199"/>
      <c r="W132" s="199"/>
      <c r="X132" s="199"/>
      <c r="Y132" s="199"/>
      <c r="Z132" s="179"/>
    </row>
    <row r="133" spans="1:26" ht="15.75" hidden="1" customHeight="1" x14ac:dyDescent="0.15">
      <c r="A133" s="155"/>
      <c r="B133" s="155"/>
      <c r="C133" s="179"/>
      <c r="D133" s="179"/>
      <c r="E133" s="179"/>
      <c r="F133" s="179"/>
      <c r="G133" s="179"/>
      <c r="H133" s="179"/>
      <c r="I133" s="199"/>
      <c r="J133" s="199"/>
      <c r="K133" s="199"/>
      <c r="L133" s="199"/>
      <c r="M133" s="199"/>
      <c r="N133" s="199"/>
      <c r="O133" s="199"/>
      <c r="P133" s="199"/>
      <c r="Q133" s="219"/>
      <c r="R133" s="199"/>
      <c r="S133" s="199"/>
      <c r="T133" s="199"/>
      <c r="U133" s="199"/>
      <c r="V133" s="199"/>
      <c r="W133" s="199"/>
      <c r="X133" s="199"/>
      <c r="Y133" s="199"/>
      <c r="Z133" s="179"/>
    </row>
    <row r="134" spans="1:26" ht="15.75" hidden="1" customHeight="1" x14ac:dyDescent="0.15">
      <c r="A134" s="155"/>
      <c r="B134" s="155"/>
      <c r="C134" s="179"/>
      <c r="D134" s="179"/>
      <c r="E134" s="179"/>
      <c r="F134" s="179"/>
      <c r="G134" s="179"/>
      <c r="H134" s="179"/>
      <c r="I134" s="199"/>
      <c r="J134" s="199"/>
      <c r="K134" s="199"/>
      <c r="L134" s="199"/>
      <c r="M134" s="199"/>
      <c r="N134" s="199"/>
      <c r="O134" s="199"/>
      <c r="P134" s="199"/>
      <c r="Q134" s="219"/>
      <c r="R134" s="199"/>
      <c r="S134" s="199"/>
      <c r="T134" s="199"/>
      <c r="U134" s="199"/>
      <c r="V134" s="199"/>
      <c r="W134" s="199"/>
      <c r="X134" s="199"/>
      <c r="Y134" s="199"/>
      <c r="Z134" s="179"/>
    </row>
    <row r="135" spans="1:26" ht="15.75" hidden="1" customHeight="1" x14ac:dyDescent="0.15">
      <c r="A135" s="155"/>
      <c r="B135" s="155"/>
      <c r="C135" s="179"/>
      <c r="D135" s="179"/>
      <c r="E135" s="179"/>
      <c r="F135" s="179"/>
      <c r="G135" s="179"/>
      <c r="H135" s="179"/>
      <c r="I135" s="199"/>
      <c r="J135" s="199"/>
      <c r="K135" s="199"/>
      <c r="L135" s="199"/>
      <c r="M135" s="199"/>
      <c r="N135" s="199"/>
      <c r="O135" s="199"/>
      <c r="P135" s="199"/>
      <c r="Q135" s="219"/>
      <c r="R135" s="199"/>
      <c r="S135" s="199"/>
      <c r="T135" s="199"/>
      <c r="U135" s="199"/>
      <c r="V135" s="199"/>
      <c r="W135" s="199"/>
      <c r="X135" s="199"/>
      <c r="Y135" s="199"/>
      <c r="Z135" s="179"/>
    </row>
    <row r="136" spans="1:26" ht="15.75" hidden="1" customHeight="1" x14ac:dyDescent="0.15">
      <c r="A136" s="155"/>
      <c r="B136" s="155"/>
      <c r="C136" s="179"/>
      <c r="D136" s="179"/>
      <c r="E136" s="179"/>
      <c r="F136" s="179"/>
      <c r="G136" s="179"/>
      <c r="H136" s="179"/>
      <c r="I136" s="199"/>
      <c r="J136" s="199"/>
      <c r="K136" s="199"/>
      <c r="L136" s="199"/>
      <c r="M136" s="199"/>
      <c r="N136" s="199"/>
      <c r="O136" s="199"/>
      <c r="P136" s="199"/>
      <c r="Q136" s="219"/>
      <c r="R136" s="199"/>
      <c r="S136" s="199"/>
      <c r="T136" s="199"/>
      <c r="U136" s="199"/>
      <c r="V136" s="199"/>
      <c r="W136" s="199"/>
      <c r="X136" s="199"/>
      <c r="Y136" s="199"/>
      <c r="Z136" s="179"/>
    </row>
    <row r="137" spans="1:26" ht="15.75" hidden="1" customHeight="1" x14ac:dyDescent="0.15">
      <c r="A137" s="155"/>
      <c r="B137" s="155"/>
      <c r="C137" s="179"/>
      <c r="D137" s="179"/>
      <c r="E137" s="179"/>
      <c r="F137" s="179"/>
      <c r="G137" s="179"/>
      <c r="H137" s="179"/>
      <c r="I137" s="199"/>
      <c r="J137" s="199"/>
      <c r="K137" s="199"/>
      <c r="L137" s="199"/>
      <c r="M137" s="199"/>
      <c r="N137" s="199"/>
      <c r="O137" s="199"/>
      <c r="P137" s="199"/>
      <c r="Q137" s="219"/>
      <c r="R137" s="199"/>
      <c r="S137" s="199"/>
      <c r="T137" s="199"/>
      <c r="U137" s="199"/>
      <c r="V137" s="199"/>
      <c r="W137" s="199"/>
      <c r="X137" s="199"/>
      <c r="Y137" s="199"/>
      <c r="Z137" s="179"/>
    </row>
    <row r="138" spans="1:26" ht="15.75" hidden="1" customHeight="1" x14ac:dyDescent="0.15">
      <c r="A138" s="155"/>
      <c r="B138" s="155"/>
      <c r="C138" s="179"/>
      <c r="D138" s="179"/>
      <c r="E138" s="179"/>
      <c r="F138" s="179"/>
      <c r="G138" s="179"/>
      <c r="H138" s="179"/>
      <c r="I138" s="199"/>
      <c r="J138" s="199"/>
      <c r="K138" s="199"/>
      <c r="L138" s="199"/>
      <c r="M138" s="199"/>
      <c r="N138" s="199"/>
      <c r="O138" s="199"/>
      <c r="P138" s="199"/>
      <c r="Q138" s="219"/>
      <c r="R138" s="199"/>
      <c r="S138" s="199"/>
      <c r="T138" s="199"/>
      <c r="U138" s="199"/>
      <c r="V138" s="199"/>
      <c r="W138" s="199"/>
      <c r="X138" s="199"/>
      <c r="Y138" s="199"/>
      <c r="Z138" s="179"/>
    </row>
    <row r="139" spans="1:26" ht="15.75" hidden="1" customHeight="1" x14ac:dyDescent="0.15">
      <c r="A139" s="155"/>
      <c r="B139" s="155"/>
      <c r="C139" s="179"/>
      <c r="D139" s="179"/>
      <c r="E139" s="179"/>
      <c r="F139" s="179"/>
      <c r="G139" s="179"/>
      <c r="H139" s="179"/>
      <c r="I139" s="199"/>
      <c r="J139" s="199"/>
      <c r="K139" s="199"/>
      <c r="L139" s="199"/>
      <c r="M139" s="199"/>
      <c r="N139" s="199"/>
      <c r="O139" s="199"/>
      <c r="P139" s="199"/>
      <c r="Q139" s="219"/>
      <c r="R139" s="199"/>
      <c r="S139" s="199"/>
      <c r="T139" s="199"/>
      <c r="U139" s="199"/>
      <c r="V139" s="199"/>
      <c r="W139" s="199"/>
      <c r="X139" s="199"/>
      <c r="Y139" s="199"/>
      <c r="Z139" s="179"/>
    </row>
    <row r="140" spans="1:26" ht="15.75" hidden="1" customHeight="1" x14ac:dyDescent="0.15">
      <c r="A140" s="155"/>
      <c r="B140" s="155"/>
      <c r="C140" s="179"/>
      <c r="D140" s="179"/>
      <c r="E140" s="179"/>
      <c r="F140" s="179"/>
      <c r="G140" s="179"/>
      <c r="H140" s="179"/>
      <c r="I140" s="199"/>
      <c r="J140" s="199"/>
      <c r="K140" s="199"/>
      <c r="L140" s="199"/>
      <c r="M140" s="199"/>
      <c r="N140" s="199"/>
      <c r="O140" s="199"/>
      <c r="P140" s="199"/>
      <c r="Q140" s="219"/>
      <c r="R140" s="199"/>
      <c r="S140" s="199"/>
      <c r="T140" s="199"/>
      <c r="U140" s="199"/>
      <c r="V140" s="199"/>
      <c r="W140" s="199"/>
      <c r="X140" s="199"/>
      <c r="Y140" s="199"/>
      <c r="Z140" s="179"/>
    </row>
    <row r="141" spans="1:26" ht="15.75" hidden="1" customHeight="1" x14ac:dyDescent="0.15">
      <c r="A141" s="155"/>
      <c r="B141" s="155"/>
      <c r="C141" s="179"/>
      <c r="D141" s="179"/>
      <c r="E141" s="179"/>
      <c r="F141" s="179"/>
      <c r="G141" s="179"/>
      <c r="H141" s="179"/>
      <c r="I141" s="199"/>
      <c r="J141" s="199"/>
      <c r="K141" s="199"/>
      <c r="L141" s="199"/>
      <c r="M141" s="199"/>
      <c r="N141" s="199"/>
      <c r="O141" s="199"/>
      <c r="P141" s="199"/>
      <c r="Q141" s="219"/>
      <c r="R141" s="199"/>
      <c r="S141" s="199"/>
      <c r="T141" s="199"/>
      <c r="U141" s="199"/>
      <c r="V141" s="199"/>
      <c r="W141" s="199"/>
      <c r="X141" s="199"/>
      <c r="Y141" s="199"/>
      <c r="Z141" s="179"/>
    </row>
    <row r="142" spans="1:26" ht="15.75" hidden="1" customHeight="1" x14ac:dyDescent="0.15">
      <c r="A142" s="155"/>
      <c r="B142" s="155"/>
      <c r="C142" s="179"/>
      <c r="D142" s="179"/>
      <c r="E142" s="179"/>
      <c r="F142" s="179"/>
      <c r="G142" s="179"/>
      <c r="H142" s="179"/>
      <c r="I142" s="199"/>
      <c r="J142" s="199"/>
      <c r="K142" s="199"/>
      <c r="L142" s="199"/>
      <c r="M142" s="199"/>
      <c r="N142" s="199"/>
      <c r="O142" s="199"/>
      <c r="P142" s="199"/>
      <c r="Q142" s="219"/>
      <c r="R142" s="199"/>
      <c r="S142" s="199"/>
      <c r="T142" s="199"/>
      <c r="U142" s="199"/>
      <c r="V142" s="199"/>
      <c r="W142" s="199"/>
      <c r="X142" s="199"/>
      <c r="Y142" s="199"/>
      <c r="Z142" s="179"/>
    </row>
    <row r="143" spans="1:26" ht="15.75" hidden="1" customHeight="1" x14ac:dyDescent="0.15">
      <c r="A143" s="155"/>
      <c r="B143" s="155"/>
      <c r="C143" s="179"/>
      <c r="D143" s="179"/>
      <c r="E143" s="179"/>
      <c r="F143" s="179"/>
      <c r="G143" s="179"/>
      <c r="H143" s="179"/>
      <c r="I143" s="199"/>
      <c r="J143" s="199"/>
      <c r="K143" s="199"/>
      <c r="L143" s="199"/>
      <c r="M143" s="199"/>
      <c r="N143" s="199"/>
      <c r="O143" s="199"/>
      <c r="P143" s="199"/>
      <c r="Q143" s="219"/>
      <c r="R143" s="199"/>
      <c r="S143" s="199"/>
      <c r="T143" s="199"/>
      <c r="U143" s="199"/>
      <c r="V143" s="199"/>
      <c r="W143" s="199"/>
      <c r="X143" s="199"/>
      <c r="Y143" s="199"/>
      <c r="Z143" s="179"/>
    </row>
    <row r="144" spans="1:26" ht="15.75" hidden="1" customHeight="1" x14ac:dyDescent="0.15">
      <c r="A144" s="155"/>
      <c r="B144" s="155"/>
      <c r="C144" s="179"/>
      <c r="D144" s="179"/>
      <c r="E144" s="179"/>
      <c r="F144" s="179"/>
      <c r="G144" s="179"/>
      <c r="H144" s="179"/>
      <c r="I144" s="199"/>
      <c r="J144" s="199"/>
      <c r="K144" s="199"/>
      <c r="L144" s="199"/>
      <c r="M144" s="199"/>
      <c r="N144" s="199"/>
      <c r="O144" s="199"/>
      <c r="P144" s="199"/>
      <c r="Q144" s="219"/>
      <c r="R144" s="199"/>
      <c r="S144" s="199"/>
      <c r="T144" s="199"/>
      <c r="U144" s="199"/>
      <c r="V144" s="199"/>
      <c r="W144" s="199"/>
      <c r="X144" s="199"/>
      <c r="Y144" s="199"/>
      <c r="Z144" s="179"/>
    </row>
    <row r="145" spans="1:26" ht="15.75" hidden="1" customHeight="1" x14ac:dyDescent="0.15">
      <c r="A145" s="155"/>
      <c r="B145" s="155"/>
      <c r="C145" s="179"/>
      <c r="D145" s="179"/>
      <c r="E145" s="179"/>
      <c r="F145" s="179"/>
      <c r="G145" s="179"/>
      <c r="H145" s="179"/>
      <c r="I145" s="199"/>
      <c r="J145" s="199"/>
      <c r="K145" s="199"/>
      <c r="L145" s="199"/>
      <c r="M145" s="199"/>
      <c r="N145" s="199"/>
      <c r="O145" s="199"/>
      <c r="P145" s="199"/>
      <c r="Q145" s="219"/>
      <c r="R145" s="199"/>
      <c r="S145" s="199"/>
      <c r="T145" s="199"/>
      <c r="U145" s="199"/>
      <c r="V145" s="199"/>
      <c r="W145" s="199"/>
      <c r="X145" s="199"/>
      <c r="Y145" s="199"/>
      <c r="Z145" s="179"/>
    </row>
    <row r="146" spans="1:26" ht="15.75" hidden="1" customHeight="1" x14ac:dyDescent="0.15">
      <c r="A146" s="155"/>
      <c r="B146" s="155"/>
      <c r="C146" s="179"/>
      <c r="D146" s="179"/>
      <c r="E146" s="179"/>
      <c r="F146" s="179"/>
      <c r="G146" s="179"/>
      <c r="H146" s="179"/>
      <c r="I146" s="199"/>
      <c r="J146" s="199"/>
      <c r="K146" s="199"/>
      <c r="L146" s="199"/>
      <c r="M146" s="199"/>
      <c r="N146" s="199"/>
      <c r="O146" s="199"/>
      <c r="P146" s="199"/>
      <c r="Q146" s="219"/>
      <c r="R146" s="199"/>
      <c r="S146" s="199"/>
      <c r="T146" s="199"/>
      <c r="U146" s="199"/>
      <c r="V146" s="199"/>
      <c r="W146" s="199"/>
      <c r="X146" s="199"/>
      <c r="Y146" s="199"/>
      <c r="Z146" s="179"/>
    </row>
    <row r="147" spans="1:26" ht="15.75" hidden="1" customHeight="1" x14ac:dyDescent="0.15">
      <c r="A147" s="155"/>
      <c r="B147" s="155"/>
      <c r="C147" s="179"/>
      <c r="D147" s="179"/>
      <c r="E147" s="179"/>
      <c r="F147" s="179"/>
      <c r="G147" s="179"/>
      <c r="H147" s="179"/>
      <c r="I147" s="199"/>
      <c r="J147" s="199"/>
      <c r="K147" s="199"/>
      <c r="L147" s="199"/>
      <c r="M147" s="199"/>
      <c r="N147" s="199"/>
      <c r="O147" s="199"/>
      <c r="P147" s="199"/>
      <c r="Q147" s="219"/>
      <c r="R147" s="199"/>
      <c r="S147" s="199"/>
      <c r="T147" s="199"/>
      <c r="U147" s="199"/>
      <c r="V147" s="199"/>
      <c r="W147" s="199"/>
      <c r="X147" s="199"/>
      <c r="Y147" s="199"/>
      <c r="Z147" s="179"/>
    </row>
    <row r="148" spans="1:26" ht="15.75" hidden="1" customHeight="1" x14ac:dyDescent="0.15">
      <c r="A148" s="155"/>
      <c r="B148" s="155"/>
      <c r="C148" s="179"/>
      <c r="D148" s="179"/>
      <c r="E148" s="179"/>
      <c r="F148" s="179"/>
      <c r="G148" s="179"/>
      <c r="H148" s="179"/>
      <c r="I148" s="199"/>
      <c r="J148" s="199"/>
      <c r="K148" s="199"/>
      <c r="L148" s="199"/>
      <c r="M148" s="199"/>
      <c r="N148" s="199"/>
      <c r="O148" s="199"/>
      <c r="P148" s="199"/>
      <c r="Q148" s="219"/>
      <c r="R148" s="199"/>
      <c r="S148" s="199"/>
      <c r="T148" s="199"/>
      <c r="U148" s="199"/>
      <c r="V148" s="199"/>
      <c r="W148" s="199"/>
      <c r="X148" s="199"/>
      <c r="Y148" s="199"/>
      <c r="Z148" s="179"/>
    </row>
    <row r="149" spans="1:26" ht="20.100000000000001" customHeight="1" x14ac:dyDescent="0.15">
      <c r="A149" s="155"/>
      <c r="B149" s="155"/>
      <c r="C149" s="179"/>
      <c r="D149" s="179"/>
      <c r="E149" s="179"/>
      <c r="F149" s="179"/>
      <c r="G149" s="179"/>
      <c r="H149" s="179"/>
      <c r="I149" s="199"/>
      <c r="J149" s="179"/>
      <c r="K149" s="179"/>
      <c r="L149" s="179"/>
      <c r="M149" s="179"/>
      <c r="N149" s="179"/>
      <c r="O149" s="179"/>
      <c r="P149" s="179"/>
      <c r="Q149" s="220"/>
      <c r="R149" s="179"/>
      <c r="S149" s="179"/>
      <c r="T149" s="179"/>
      <c r="U149" s="179"/>
      <c r="V149" s="179"/>
      <c r="W149" s="179"/>
      <c r="X149" s="179"/>
      <c r="Y149" s="179"/>
      <c r="Z149" s="179"/>
    </row>
    <row r="150" spans="1:26" ht="20.100000000000001" customHeight="1" x14ac:dyDescent="0.15">
      <c r="A150" s="155"/>
      <c r="B150" s="155"/>
      <c r="C150" s="166" t="s">
        <v>99</v>
      </c>
      <c r="D150" s="167"/>
      <c r="E150" s="167"/>
      <c r="F150" s="167"/>
      <c r="G150" s="167"/>
      <c r="H150" s="168"/>
      <c r="I150" s="200"/>
      <c r="K150" s="200"/>
    </row>
    <row r="151" spans="1:26" ht="20.100000000000001" customHeight="1" x14ac:dyDescent="0.15">
      <c r="A151" s="155"/>
      <c r="B151" s="155"/>
      <c r="C151" s="169"/>
      <c r="D151" s="170"/>
      <c r="E151" s="170"/>
      <c r="F151" s="170"/>
      <c r="G151" s="170"/>
      <c r="H151" s="170"/>
      <c r="I151" s="171"/>
      <c r="J151" s="171"/>
      <c r="K151" s="171"/>
      <c r="L151" s="171"/>
      <c r="M151" s="171"/>
      <c r="N151" s="171"/>
      <c r="O151" s="171"/>
      <c r="P151" s="171"/>
      <c r="Q151" s="171"/>
      <c r="R151" s="171"/>
      <c r="S151" s="171"/>
      <c r="T151" s="171"/>
      <c r="U151" s="171"/>
      <c r="V151" s="171"/>
      <c r="W151" s="171"/>
      <c r="X151" s="171"/>
      <c r="Y151" s="171"/>
      <c r="Z151" s="172"/>
    </row>
    <row r="152" spans="1:26" ht="20.100000000000001" customHeight="1" x14ac:dyDescent="0.15">
      <c r="A152" s="155"/>
      <c r="B152" s="155"/>
      <c r="C152" s="169"/>
      <c r="D152" s="221" t="s">
        <v>69</v>
      </c>
      <c r="E152" s="201"/>
      <c r="F152" s="201"/>
      <c r="G152" s="201"/>
      <c r="H152" s="201"/>
      <c r="I152" s="201"/>
      <c r="J152" s="201"/>
      <c r="K152" s="201"/>
      <c r="L152" s="201"/>
      <c r="M152" s="201"/>
      <c r="N152" s="201"/>
      <c r="O152" s="201"/>
      <c r="P152" s="201"/>
      <c r="Q152" s="201"/>
      <c r="R152" s="201"/>
      <c r="S152" s="201"/>
      <c r="T152" s="201"/>
      <c r="U152" s="201"/>
      <c r="V152" s="201"/>
      <c r="W152" s="201"/>
      <c r="X152" s="180"/>
      <c r="Y152" s="179"/>
      <c r="Z152" s="178"/>
    </row>
    <row r="153" spans="1:26" ht="20.100000000000001" customHeight="1" x14ac:dyDescent="0.15">
      <c r="A153" s="155">
        <f>IFERROR(IF(AND($I153&lt;&gt;"しない", $I153&lt;&gt;"する"),1001,0),3)</f>
        <v>0</v>
      </c>
      <c r="B153" s="155"/>
      <c r="C153" s="173"/>
      <c r="D153" s="174">
        <v>1</v>
      </c>
      <c r="E153" s="179" t="s">
        <v>70</v>
      </c>
      <c r="F153" s="179"/>
      <c r="G153" s="179"/>
      <c r="H153" s="179"/>
      <c r="I153" s="16" t="s">
        <v>128</v>
      </c>
      <c r="J153" s="99"/>
      <c r="K153" s="99"/>
      <c r="L153" s="99"/>
      <c r="M153" s="99"/>
      <c r="N153" s="179"/>
      <c r="O153" s="179"/>
      <c r="P153" s="179"/>
      <c r="Q153" s="179"/>
      <c r="R153" s="179"/>
      <c r="S153" s="179"/>
      <c r="T153" s="179"/>
      <c r="U153" s="179"/>
      <c r="Z153" s="222"/>
    </row>
    <row r="154" spans="1:26" ht="20.100000000000001" customHeight="1" x14ac:dyDescent="0.15">
      <c r="A154" s="155"/>
      <c r="B154" s="155"/>
      <c r="C154" s="182"/>
      <c r="D154" s="179"/>
      <c r="E154" s="179"/>
      <c r="F154" s="179"/>
      <c r="G154" s="179"/>
      <c r="H154" s="179"/>
      <c r="I154" s="223"/>
      <c r="J154" s="181" t="s">
        <v>71</v>
      </c>
      <c r="K154" s="181"/>
      <c r="L154" s="181"/>
      <c r="M154" s="181"/>
      <c r="N154" s="181"/>
      <c r="O154" s="181"/>
      <c r="P154" s="181"/>
      <c r="Q154" s="181"/>
      <c r="R154" s="181"/>
      <c r="S154" s="181"/>
      <c r="T154" s="181"/>
      <c r="U154" s="179"/>
      <c r="Z154" s="222"/>
    </row>
    <row r="155" spans="1:26" ht="20.100000000000001" customHeight="1" x14ac:dyDescent="0.15">
      <c r="A155" s="155">
        <f>IFERROR(IF(AND($I153="する",OR(TRIM($I155)="", NOT(OR(IFERROR(SEARCH(" ",$I155),0)&gt;0, IFERROR(SEARCH("　",$I155),0)&gt;0)))),1001,0),3)</f>
        <v>0</v>
      </c>
      <c r="B155" s="155"/>
      <c r="C155" s="173"/>
      <c r="D155" s="174">
        <v>2</v>
      </c>
      <c r="E155" s="150" t="s">
        <v>110</v>
      </c>
      <c r="I155" s="16"/>
      <c r="J155" s="16"/>
      <c r="K155" s="16"/>
      <c r="L155" s="16"/>
      <c r="M155" s="16"/>
      <c r="N155" s="16"/>
      <c r="O155" s="16"/>
      <c r="P155" s="16"/>
      <c r="Q155" s="16"/>
      <c r="R155" s="16"/>
      <c r="S155" s="16"/>
      <c r="T155" s="16"/>
      <c r="U155" s="16"/>
      <c r="V155" s="16"/>
      <c r="W155" s="16"/>
      <c r="X155" s="16"/>
      <c r="Y155" s="16"/>
      <c r="Z155" s="178"/>
    </row>
    <row r="156" spans="1:26" ht="20.100000000000001" customHeight="1" x14ac:dyDescent="0.15">
      <c r="A156" s="155"/>
      <c r="B156" s="155"/>
      <c r="C156" s="173"/>
      <c r="D156" s="174"/>
      <c r="E156" s="179"/>
      <c r="F156" s="179"/>
      <c r="G156" s="179"/>
      <c r="H156" s="179"/>
      <c r="I156" s="185"/>
      <c r="J156" s="181" t="s">
        <v>102</v>
      </c>
      <c r="K156" s="181"/>
      <c r="L156" s="181"/>
      <c r="M156" s="181"/>
      <c r="N156" s="181"/>
      <c r="O156" s="181"/>
      <c r="P156" s="181"/>
      <c r="Q156" s="181"/>
      <c r="R156" s="181"/>
      <c r="S156" s="181"/>
      <c r="T156" s="181"/>
      <c r="U156" s="181"/>
      <c r="V156" s="181"/>
      <c r="W156" s="181"/>
      <c r="X156" s="181"/>
      <c r="Y156" s="181"/>
      <c r="Z156" s="178"/>
    </row>
    <row r="157" spans="1:26" ht="20.100000000000001" customHeight="1" x14ac:dyDescent="0.15">
      <c r="A157" s="155">
        <f>IFERROR(IF(AND($I153="する",OR(TRIM($I157)="", NOT(OR(IFERROR(SEARCH(" ",$I157),0)&gt;0, IFERROR(SEARCH("　",$I157),0)&gt;0)))),1001,0),3)</f>
        <v>0</v>
      </c>
      <c r="B157" s="155"/>
      <c r="C157" s="173"/>
      <c r="D157" s="174">
        <v>3</v>
      </c>
      <c r="E157" s="150" t="s">
        <v>111</v>
      </c>
      <c r="I157" s="16"/>
      <c r="J157" s="16"/>
      <c r="K157" s="16"/>
      <c r="L157" s="16"/>
      <c r="M157" s="16"/>
      <c r="N157" s="16"/>
      <c r="O157" s="16"/>
      <c r="P157" s="16"/>
      <c r="Q157" s="16"/>
      <c r="R157" s="16"/>
      <c r="S157" s="16"/>
      <c r="T157" s="16"/>
      <c r="U157" s="16"/>
      <c r="V157" s="16"/>
      <c r="W157" s="16"/>
      <c r="X157" s="16"/>
      <c r="Y157" s="16"/>
      <c r="Z157" s="178"/>
    </row>
    <row r="158" spans="1:26" ht="20.100000000000001" customHeight="1" x14ac:dyDescent="0.15">
      <c r="A158" s="155"/>
      <c r="B158" s="155"/>
      <c r="C158" s="182"/>
      <c r="D158" s="179"/>
      <c r="E158" s="179"/>
      <c r="F158" s="179"/>
      <c r="G158" s="179"/>
      <c r="H158" s="179"/>
      <c r="I158" s="185"/>
      <c r="J158" s="181" t="s">
        <v>5</v>
      </c>
      <c r="K158" s="181"/>
      <c r="L158" s="181"/>
      <c r="M158" s="181"/>
      <c r="N158" s="181"/>
      <c r="O158" s="181"/>
      <c r="P158" s="181"/>
      <c r="Q158" s="181"/>
      <c r="R158" s="181"/>
      <c r="S158" s="181"/>
      <c r="T158" s="181"/>
      <c r="U158" s="181"/>
      <c r="V158" s="181"/>
      <c r="W158" s="181"/>
      <c r="X158" s="181"/>
      <c r="Y158" s="181"/>
      <c r="Z158" s="178"/>
    </row>
    <row r="159" spans="1:26" ht="20.100000000000001" customHeight="1" x14ac:dyDescent="0.15">
      <c r="A159" s="155">
        <f>IFERROR(IF(AND($I153="する",OR(TRIM($I159)="", LEN($I159)&lt;&gt;8, NOT(ISNUMBER(VALUE($I159))), IFERROR(SEARCH("-", $I159),0)&gt;0)),1001,0),3)</f>
        <v>0</v>
      </c>
      <c r="B159" s="155"/>
      <c r="C159" s="173"/>
      <c r="D159" s="174">
        <v>4</v>
      </c>
      <c r="E159" s="150" t="s">
        <v>83</v>
      </c>
      <c r="I159" s="16"/>
      <c r="J159" s="16"/>
      <c r="K159" s="16"/>
      <c r="L159" s="16"/>
      <c r="M159" s="16"/>
      <c r="N159" s="179"/>
      <c r="O159" s="179"/>
      <c r="P159" s="179"/>
      <c r="Q159" s="179"/>
      <c r="R159" s="179"/>
      <c r="S159" s="179"/>
      <c r="T159" s="179"/>
      <c r="U159" s="179"/>
      <c r="V159" s="179"/>
      <c r="W159" s="179"/>
      <c r="X159" s="179"/>
      <c r="Y159" s="179"/>
      <c r="Z159" s="178"/>
    </row>
    <row r="160" spans="1:26" ht="20.100000000000001" customHeight="1" x14ac:dyDescent="0.15">
      <c r="A160" s="155"/>
      <c r="B160" s="155"/>
      <c r="C160" s="182"/>
      <c r="D160" s="179"/>
      <c r="E160" s="179"/>
      <c r="F160" s="179"/>
      <c r="G160" s="179"/>
      <c r="H160" s="179"/>
      <c r="I160" s="176"/>
      <c r="J160" s="181" t="s">
        <v>115</v>
      </c>
      <c r="K160" s="180"/>
      <c r="L160" s="180"/>
      <c r="M160" s="180"/>
      <c r="N160" s="180"/>
      <c r="O160" s="180"/>
      <c r="P160" s="180"/>
      <c r="Q160" s="180"/>
      <c r="R160" s="180"/>
      <c r="S160" s="180"/>
      <c r="T160" s="180"/>
      <c r="U160" s="180"/>
      <c r="V160" s="180"/>
      <c r="W160" s="180"/>
      <c r="X160" s="180"/>
      <c r="Y160" s="180"/>
      <c r="Z160" s="178"/>
    </row>
    <row r="161" spans="1:27" ht="20.100000000000001" customHeight="1" x14ac:dyDescent="0.15">
      <c r="A161" s="155">
        <f>IFERROR(IF(AND($I153="する",TRIM($I161)=""),1001,0),3)</f>
        <v>0</v>
      </c>
      <c r="B161" s="155"/>
      <c r="C161" s="173"/>
      <c r="D161" s="174">
        <v>5</v>
      </c>
      <c r="E161" s="150" t="s">
        <v>0</v>
      </c>
      <c r="I161" s="114"/>
      <c r="J161" s="115"/>
      <c r="K161" s="115"/>
      <c r="L161" s="115"/>
      <c r="M161" s="115"/>
      <c r="N161" s="179"/>
      <c r="O161" s="179"/>
      <c r="P161" s="179"/>
      <c r="Q161" s="179"/>
      <c r="R161" s="179"/>
      <c r="S161" s="179"/>
      <c r="T161" s="179"/>
      <c r="U161" s="179"/>
      <c r="V161" s="179"/>
      <c r="W161" s="179"/>
      <c r="X161" s="179"/>
      <c r="Y161" s="179"/>
      <c r="Z161" s="178"/>
    </row>
    <row r="162" spans="1:27" ht="20.100000000000001" customHeight="1" x14ac:dyDescent="0.15">
      <c r="A162" s="155"/>
      <c r="B162" s="155"/>
      <c r="C162" s="173"/>
      <c r="D162" s="174"/>
      <c r="E162" s="179"/>
      <c r="F162" s="179"/>
      <c r="G162" s="179"/>
      <c r="H162" s="179"/>
      <c r="I162" s="176"/>
      <c r="J162" s="181" t="s">
        <v>126</v>
      </c>
      <c r="K162" s="180"/>
      <c r="L162" s="180"/>
      <c r="M162" s="180"/>
      <c r="N162" s="180"/>
      <c r="O162" s="180"/>
      <c r="P162" s="180"/>
      <c r="Q162" s="180"/>
      <c r="R162" s="180"/>
      <c r="S162" s="180"/>
      <c r="T162" s="180"/>
      <c r="U162" s="180"/>
      <c r="V162" s="180"/>
      <c r="W162" s="180"/>
      <c r="X162" s="180"/>
      <c r="Y162" s="180"/>
      <c r="Z162" s="178"/>
    </row>
    <row r="163" spans="1:27" ht="20.100000000000001" customHeight="1" x14ac:dyDescent="0.15">
      <c r="A163" s="155">
        <f>IFERROR(IF(AND($I153="する",AND($I163&lt;&gt;"", OR(ISERROR(FIND("@"&amp;LEFT($I163,3)&amp;"@", 都道府県3))=FALSE, ISERROR(FIND("@"&amp;LEFT($I163,4)&amp;"@",都道府県4))=FALSE))=FALSE),1001,0),3)</f>
        <v>0</v>
      </c>
      <c r="B163" s="155"/>
      <c r="C163" s="173"/>
      <c r="D163" s="174">
        <v>6</v>
      </c>
      <c r="E163" s="150" t="s">
        <v>94</v>
      </c>
      <c r="I163" s="92"/>
      <c r="J163" s="92"/>
      <c r="K163" s="92"/>
      <c r="L163" s="92"/>
      <c r="M163" s="92"/>
      <c r="N163" s="92"/>
      <c r="O163" s="92"/>
      <c r="P163" s="92"/>
      <c r="Q163" s="93"/>
      <c r="R163" s="92"/>
      <c r="S163" s="92"/>
      <c r="T163" s="92"/>
      <c r="U163" s="92"/>
      <c r="V163" s="92"/>
      <c r="W163" s="92"/>
      <c r="X163" s="92"/>
      <c r="Y163" s="92"/>
      <c r="Z163" s="178"/>
    </row>
    <row r="164" spans="1:27" ht="20.100000000000001" customHeight="1" x14ac:dyDescent="0.15">
      <c r="A164" s="155"/>
      <c r="B164" s="155"/>
      <c r="C164" s="173"/>
      <c r="D164" s="174"/>
      <c r="E164" s="179"/>
      <c r="F164" s="179"/>
      <c r="G164" s="179"/>
      <c r="H164" s="179"/>
      <c r="I164" s="176"/>
      <c r="J164" s="181" t="s">
        <v>8</v>
      </c>
      <c r="K164" s="180"/>
      <c r="L164" s="180"/>
      <c r="M164" s="180"/>
      <c r="N164" s="180"/>
      <c r="O164" s="180"/>
      <c r="P164" s="180"/>
      <c r="Q164" s="180"/>
      <c r="R164" s="180"/>
      <c r="S164" s="180"/>
      <c r="T164" s="180"/>
      <c r="U164" s="180"/>
      <c r="V164" s="180"/>
      <c r="W164" s="180"/>
      <c r="X164" s="180"/>
      <c r="Y164" s="180"/>
      <c r="Z164" s="178"/>
    </row>
    <row r="165" spans="1:27" ht="20.100000000000001" customHeight="1" x14ac:dyDescent="0.15">
      <c r="A165" s="155">
        <f>IFERROR(IF(AND($I153="する",NOT(AND(TRIM($I165)&lt;&gt;"",ISNUMBER(VALUE(SUBSTITUTE($I165,"-",""))),IFERROR(SEARCH("-",$I165),0)&gt;0))),1001,0),3)</f>
        <v>0</v>
      </c>
      <c r="B165" s="155"/>
      <c r="C165" s="173"/>
      <c r="D165" s="174">
        <v>7</v>
      </c>
      <c r="E165" s="150" t="s">
        <v>3</v>
      </c>
      <c r="I165" s="16"/>
      <c r="J165" s="16"/>
      <c r="K165" s="16"/>
      <c r="L165" s="16"/>
      <c r="M165" s="16"/>
      <c r="Y165" s="180"/>
      <c r="Z165" s="178"/>
    </row>
    <row r="166" spans="1:27" ht="20.100000000000001" customHeight="1" x14ac:dyDescent="0.15">
      <c r="A166" s="155"/>
      <c r="B166" s="155"/>
      <c r="C166" s="182"/>
      <c r="D166" s="179"/>
      <c r="E166" s="179"/>
      <c r="F166" s="179"/>
      <c r="G166" s="179"/>
      <c r="H166" s="179"/>
      <c r="I166" s="176"/>
      <c r="J166" s="181" t="s">
        <v>103</v>
      </c>
      <c r="K166" s="180"/>
      <c r="L166" s="180"/>
      <c r="M166" s="180"/>
      <c r="N166" s="180"/>
      <c r="O166" s="180"/>
      <c r="P166" s="180"/>
      <c r="Q166" s="180"/>
      <c r="R166" s="180"/>
      <c r="S166" s="180"/>
      <c r="T166" s="180"/>
      <c r="U166" s="180"/>
      <c r="V166" s="180"/>
      <c r="W166" s="180"/>
      <c r="X166" s="180"/>
      <c r="Y166" s="180"/>
      <c r="Z166" s="178"/>
    </row>
    <row r="167" spans="1:27" ht="20.100000000000001" customHeight="1" x14ac:dyDescent="0.15">
      <c r="A167" s="155">
        <f>IFERROR(IF(AND($I153="する",AND(TRIM($I167)&lt;&gt;"",NOT(AND(ISNUMBER(VALUE(SUBSTITUTE($I167,"-",""))),IFERROR(SEARCH("-",$I167),0)&gt;0)))),1001,0),3)</f>
        <v>0</v>
      </c>
      <c r="B167" s="155"/>
      <c r="C167" s="173"/>
      <c r="D167" s="174">
        <v>8</v>
      </c>
      <c r="E167" s="150" t="s">
        <v>4</v>
      </c>
      <c r="I167" s="16"/>
      <c r="J167" s="16"/>
      <c r="K167" s="16"/>
      <c r="L167" s="16"/>
      <c r="M167" s="16"/>
      <c r="N167" s="180"/>
      <c r="O167" s="180"/>
      <c r="P167" s="180"/>
      <c r="Q167" s="180"/>
      <c r="R167" s="180"/>
      <c r="S167" s="180"/>
      <c r="T167" s="180"/>
      <c r="U167" s="180"/>
      <c r="V167" s="180"/>
      <c r="W167" s="180"/>
      <c r="X167" s="180"/>
      <c r="Y167" s="180"/>
      <c r="Z167" s="178"/>
    </row>
    <row r="168" spans="1:27" ht="20.100000000000001" customHeight="1" x14ac:dyDescent="0.15">
      <c r="A168" s="155"/>
      <c r="B168" s="155"/>
      <c r="C168" s="182"/>
      <c r="D168" s="179"/>
      <c r="E168" s="179"/>
      <c r="F168" s="179"/>
      <c r="G168" s="179"/>
      <c r="H168" s="179"/>
      <c r="I168" s="176"/>
      <c r="J168" s="181" t="s">
        <v>103</v>
      </c>
      <c r="K168" s="180"/>
      <c r="L168" s="180"/>
      <c r="M168" s="180"/>
      <c r="N168" s="180"/>
      <c r="O168" s="180"/>
      <c r="P168" s="180"/>
      <c r="Q168" s="180"/>
      <c r="R168" s="180"/>
      <c r="S168" s="180"/>
      <c r="T168" s="180"/>
      <c r="U168" s="180"/>
      <c r="V168" s="180"/>
      <c r="W168" s="180"/>
      <c r="X168" s="180"/>
      <c r="Y168" s="180"/>
      <c r="Z168" s="178"/>
    </row>
    <row r="169" spans="1:27" ht="20.100000000000001" customHeight="1" x14ac:dyDescent="0.15">
      <c r="A169" s="155">
        <f>IFERROR(IF(AND($I153="する",AND(TRIM($I169)&lt;&gt;"", NOT(IFERROR(SEARCH("@",$I169),0)&gt;0))),1001,0),3)</f>
        <v>0</v>
      </c>
      <c r="B169" s="155"/>
      <c r="C169" s="173"/>
      <c r="D169" s="174">
        <v>9</v>
      </c>
      <c r="E169" s="150" t="s">
        <v>95</v>
      </c>
      <c r="I169" s="16"/>
      <c r="J169" s="16"/>
      <c r="K169" s="16"/>
      <c r="L169" s="16"/>
      <c r="M169" s="16"/>
      <c r="N169" s="16"/>
      <c r="O169" s="16"/>
      <c r="P169" s="16"/>
      <c r="Q169" s="116"/>
      <c r="R169" s="16"/>
      <c r="S169" s="16"/>
      <c r="T169" s="16"/>
      <c r="U169" s="16"/>
      <c r="V169" s="16"/>
      <c r="W169" s="16"/>
      <c r="X169" s="16"/>
      <c r="Y169" s="16"/>
      <c r="Z169" s="178"/>
    </row>
    <row r="170" spans="1:27" ht="20.100000000000001" customHeight="1" x14ac:dyDescent="0.15">
      <c r="A170" s="155"/>
      <c r="B170" s="155"/>
      <c r="C170" s="182"/>
      <c r="D170" s="179"/>
      <c r="E170" s="179"/>
      <c r="F170" s="179"/>
      <c r="G170" s="179"/>
      <c r="H170" s="179"/>
      <c r="I170" s="176"/>
      <c r="J170" s="187" t="s">
        <v>124</v>
      </c>
      <c r="K170" s="204"/>
      <c r="L170" s="180"/>
      <c r="M170" s="180"/>
      <c r="N170" s="180"/>
      <c r="O170" s="180"/>
      <c r="P170" s="180"/>
      <c r="Q170" s="205"/>
      <c r="R170" s="180"/>
      <c r="S170" s="180"/>
      <c r="T170" s="180"/>
      <c r="U170" s="180"/>
      <c r="V170" s="180"/>
      <c r="W170" s="180"/>
      <c r="X170" s="180"/>
      <c r="Y170" s="180"/>
      <c r="Z170" s="178"/>
    </row>
    <row r="171" spans="1:27" ht="20.100000000000001" customHeight="1" x14ac:dyDescent="0.15">
      <c r="A171" s="155"/>
      <c r="B171" s="155"/>
      <c r="C171" s="193"/>
      <c r="D171" s="194"/>
      <c r="E171" s="194"/>
      <c r="F171" s="194"/>
      <c r="G171" s="194"/>
      <c r="H171" s="194"/>
      <c r="I171" s="195"/>
      <c r="J171" s="195"/>
      <c r="K171" s="196"/>
      <c r="L171" s="195"/>
      <c r="M171" s="195"/>
      <c r="N171" s="195"/>
      <c r="O171" s="195"/>
      <c r="P171" s="195"/>
      <c r="Q171" s="195"/>
      <c r="R171" s="195"/>
      <c r="S171" s="195"/>
      <c r="T171" s="195"/>
      <c r="U171" s="195"/>
      <c r="V171" s="195"/>
      <c r="W171" s="195"/>
      <c r="X171" s="195"/>
      <c r="Y171" s="224"/>
      <c r="Z171" s="197"/>
      <c r="AA171" s="211"/>
    </row>
    <row r="172" spans="1:27" ht="20.100000000000001" customHeight="1" x14ac:dyDescent="0.15">
      <c r="A172" s="155"/>
      <c r="B172" s="155"/>
      <c r="C172" s="179"/>
      <c r="D172" s="179"/>
      <c r="E172" s="179"/>
      <c r="F172" s="179"/>
      <c r="G172" s="179"/>
      <c r="H172" s="179"/>
      <c r="I172" s="199"/>
      <c r="J172" s="199"/>
      <c r="K172" s="199"/>
      <c r="L172" s="199"/>
      <c r="M172" s="199"/>
      <c r="N172" s="199"/>
      <c r="O172" s="199"/>
      <c r="P172" s="199"/>
      <c r="Q172" s="199"/>
      <c r="R172" s="199"/>
      <c r="S172" s="199"/>
      <c r="T172" s="199"/>
      <c r="U172" s="199"/>
      <c r="V172" s="199"/>
      <c r="W172" s="199"/>
      <c r="X172" s="199"/>
      <c r="Y172" s="225"/>
      <c r="Z172" s="179"/>
      <c r="AA172" s="211"/>
    </row>
    <row r="173" spans="1:27" ht="20.100000000000001" customHeight="1" x14ac:dyDescent="0.15">
      <c r="A173" s="155"/>
      <c r="B173" s="155"/>
      <c r="C173" s="179"/>
      <c r="D173" s="179"/>
      <c r="E173" s="179"/>
      <c r="F173" s="179"/>
      <c r="G173" s="179"/>
      <c r="H173" s="179"/>
      <c r="I173" s="179"/>
      <c r="J173" s="199"/>
      <c r="K173" s="210"/>
      <c r="L173" s="179"/>
      <c r="M173" s="179"/>
      <c r="N173" s="179"/>
      <c r="O173" s="179"/>
      <c r="P173" s="179"/>
      <c r="Q173" s="179"/>
      <c r="R173" s="179"/>
      <c r="S173" s="179"/>
      <c r="T173" s="179"/>
      <c r="U173" s="179"/>
      <c r="V173" s="179"/>
      <c r="W173" s="179"/>
      <c r="X173" s="179"/>
      <c r="Y173" s="179"/>
      <c r="Z173" s="179"/>
    </row>
    <row r="174" spans="1:27" ht="20.100000000000001" customHeight="1" x14ac:dyDescent="0.15">
      <c r="A174" s="155"/>
      <c r="B174" s="155"/>
      <c r="C174" s="166" t="s">
        <v>14</v>
      </c>
      <c r="D174" s="167"/>
      <c r="E174" s="167"/>
      <c r="F174" s="167"/>
      <c r="G174" s="167"/>
      <c r="H174" s="168"/>
      <c r="I174" s="226"/>
      <c r="J174" s="227"/>
      <c r="K174" s="227"/>
      <c r="L174" s="227"/>
    </row>
    <row r="175" spans="1:27" ht="20.100000000000001" customHeight="1" x14ac:dyDescent="0.15">
      <c r="A175" s="155"/>
      <c r="B175" s="155"/>
      <c r="C175" s="169"/>
      <c r="D175" s="201"/>
      <c r="E175" s="201"/>
      <c r="F175" s="201"/>
      <c r="G175" s="201"/>
      <c r="H175" s="201"/>
      <c r="I175" s="201"/>
      <c r="J175" s="201"/>
      <c r="K175" s="201"/>
      <c r="L175" s="201"/>
      <c r="M175" s="171"/>
      <c r="N175" s="171"/>
      <c r="O175" s="171"/>
      <c r="P175" s="171"/>
      <c r="Q175" s="228"/>
      <c r="R175" s="171"/>
      <c r="S175" s="171"/>
      <c r="T175" s="171"/>
      <c r="U175" s="171"/>
      <c r="V175" s="171"/>
      <c r="W175" s="171"/>
      <c r="X175" s="171"/>
      <c r="Y175" s="228"/>
      <c r="Z175" s="229"/>
    </row>
    <row r="176" spans="1:27" ht="20.100000000000001" customHeight="1" x14ac:dyDescent="0.15">
      <c r="A176" s="230"/>
      <c r="B176" s="155"/>
      <c r="C176" s="169"/>
      <c r="D176" s="174">
        <v>1</v>
      </c>
      <c r="E176" s="150" t="s">
        <v>122</v>
      </c>
      <c r="I176" s="15"/>
      <c r="J176" s="94"/>
      <c r="K176" s="94"/>
      <c r="L176" s="94"/>
      <c r="M176" s="94"/>
      <c r="N176" s="231"/>
      <c r="O176" s="231"/>
      <c r="P176" s="231"/>
      <c r="Q176" s="231"/>
      <c r="R176" s="231"/>
      <c r="S176" s="231"/>
      <c r="T176" s="231"/>
      <c r="U176" s="231"/>
      <c r="V176" s="179"/>
      <c r="W176" s="179"/>
      <c r="Z176" s="222"/>
    </row>
    <row r="177" spans="1:26" ht="30" customHeight="1" x14ac:dyDescent="0.15">
      <c r="A177" s="230"/>
      <c r="B177" s="155"/>
      <c r="C177" s="169"/>
      <c r="D177" s="232"/>
      <c r="E177" s="233" t="s">
        <v>123</v>
      </c>
      <c r="F177" s="233"/>
      <c r="G177" s="233"/>
      <c r="H177" s="231"/>
      <c r="I177" s="234"/>
      <c r="J177" s="202"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02"/>
      <c r="L177" s="202"/>
      <c r="M177" s="202"/>
      <c r="N177" s="202"/>
      <c r="O177" s="202"/>
      <c r="P177" s="202"/>
      <c r="Q177" s="202"/>
      <c r="R177" s="202"/>
      <c r="S177" s="202"/>
      <c r="T177" s="202"/>
      <c r="U177" s="202"/>
      <c r="V177" s="202"/>
      <c r="W177" s="202"/>
      <c r="X177" s="202"/>
      <c r="Y177" s="202"/>
      <c r="Z177" s="222"/>
    </row>
    <row r="178" spans="1:26" ht="20.100000000000001" customHeight="1" x14ac:dyDescent="0.15">
      <c r="A178" s="230"/>
      <c r="B178" s="155"/>
      <c r="C178" s="169"/>
      <c r="D178" s="174">
        <v>2</v>
      </c>
      <c r="E178" s="150" t="s">
        <v>84</v>
      </c>
      <c r="I178" s="16"/>
      <c r="J178" s="94"/>
      <c r="K178" s="94"/>
      <c r="L178" s="94"/>
      <c r="M178" s="94"/>
      <c r="N178" s="231"/>
      <c r="O178" s="231"/>
      <c r="P178" s="210"/>
      <c r="Q178" s="231"/>
      <c r="R178" s="231"/>
      <c r="S178" s="231"/>
      <c r="T178" s="231"/>
      <c r="U178" s="231"/>
      <c r="V178" s="179"/>
      <c r="W178" s="179"/>
      <c r="Z178" s="222"/>
    </row>
    <row r="179" spans="1:26" ht="20.100000000000001" customHeight="1" x14ac:dyDescent="0.15">
      <c r="A179" s="230"/>
      <c r="B179" s="155"/>
      <c r="C179" s="169"/>
      <c r="D179" s="232"/>
      <c r="E179" s="233"/>
      <c r="F179" s="233"/>
      <c r="G179" s="233"/>
      <c r="H179" s="231"/>
      <c r="I179" s="234"/>
      <c r="J179" s="181" t="s">
        <v>295</v>
      </c>
      <c r="K179" s="181"/>
      <c r="L179" s="181"/>
      <c r="M179" s="181"/>
      <c r="N179" s="181"/>
      <c r="O179" s="181"/>
      <c r="P179" s="181"/>
      <c r="Q179" s="181"/>
      <c r="R179" s="181"/>
      <c r="S179" s="181"/>
      <c r="T179" s="181"/>
      <c r="U179" s="181"/>
      <c r="V179" s="180"/>
      <c r="W179" s="180"/>
      <c r="Z179" s="222"/>
    </row>
    <row r="180" spans="1:26" ht="20.100000000000001" customHeight="1" x14ac:dyDescent="0.15">
      <c r="A180" s="155"/>
      <c r="B180" s="155"/>
      <c r="C180" s="173"/>
      <c r="D180" s="174">
        <v>3</v>
      </c>
      <c r="E180" s="179" t="s">
        <v>73</v>
      </c>
      <c r="F180" s="179"/>
      <c r="P180" s="235"/>
      <c r="Q180" s="236"/>
      <c r="R180" s="236"/>
      <c r="S180" s="236"/>
      <c r="T180" s="236"/>
      <c r="U180" s="236"/>
      <c r="V180" s="236"/>
      <c r="W180" s="236"/>
      <c r="X180" s="236"/>
      <c r="Y180" s="236"/>
      <c r="Z180" s="178"/>
    </row>
    <row r="181" spans="1:26" ht="45" customHeight="1" x14ac:dyDescent="0.15">
      <c r="A181" s="155"/>
      <c r="B181" s="155"/>
      <c r="C181" s="173"/>
      <c r="D181" s="174"/>
      <c r="E181" s="237" t="s">
        <v>98</v>
      </c>
      <c r="F181" s="237"/>
      <c r="G181" s="237"/>
      <c r="H181" s="237"/>
      <c r="I181" s="237"/>
      <c r="J181" s="237"/>
      <c r="K181" s="237"/>
      <c r="L181" s="237"/>
      <c r="M181" s="237"/>
      <c r="N181" s="237"/>
      <c r="O181" s="237"/>
      <c r="P181" s="237"/>
      <c r="Q181" s="237"/>
      <c r="R181" s="237"/>
      <c r="S181" s="237"/>
      <c r="T181" s="237"/>
      <c r="U181" s="237"/>
      <c r="V181" s="237"/>
      <c r="W181" s="237"/>
      <c r="X181" s="237"/>
      <c r="Y181" s="237"/>
      <c r="Z181" s="178"/>
    </row>
    <row r="182" spans="1:26" ht="20.100000000000001" customHeight="1" x14ac:dyDescent="0.15">
      <c r="A182" s="155">
        <f>IFERROR(IF(COUNTIF($K183:$K186,"○")&gt;1,1001,0),3)</f>
        <v>0</v>
      </c>
      <c r="B182" s="426"/>
      <c r="C182" s="173"/>
      <c r="D182" s="174"/>
      <c r="E182" s="238" t="s">
        <v>74</v>
      </c>
      <c r="F182" s="239"/>
      <c r="G182" s="239"/>
      <c r="H182" s="239"/>
      <c r="I182" s="239"/>
      <c r="J182" s="240"/>
      <c r="K182" s="241" t="s">
        <v>75</v>
      </c>
      <c r="L182" s="242"/>
      <c r="M182" s="243"/>
      <c r="N182" s="244" t="s">
        <v>76</v>
      </c>
      <c r="O182" s="245"/>
      <c r="P182" s="245"/>
      <c r="Q182" s="245"/>
      <c r="R182" s="245"/>
      <c r="S182" s="245"/>
      <c r="T182" s="245"/>
      <c r="U182" s="245"/>
      <c r="V182" s="246"/>
      <c r="W182" s="247" t="s">
        <v>77</v>
      </c>
      <c r="X182" s="248"/>
      <c r="Y182" s="249"/>
      <c r="Z182" s="178"/>
    </row>
    <row r="183" spans="1:26" ht="20.100000000000001" customHeight="1" x14ac:dyDescent="0.15">
      <c r="A183" s="155"/>
      <c r="B183" s="155"/>
      <c r="C183" s="173"/>
      <c r="D183" s="250"/>
      <c r="E183" s="251" t="s">
        <v>78</v>
      </c>
      <c r="F183" s="252"/>
      <c r="G183" s="252"/>
      <c r="H183" s="252"/>
      <c r="I183" s="252"/>
      <c r="J183" s="253"/>
      <c r="K183" s="89"/>
      <c r="L183" s="90"/>
      <c r="M183" s="91"/>
      <c r="N183" s="254"/>
      <c r="O183" s="255"/>
      <c r="P183" s="255"/>
      <c r="Q183" s="255"/>
      <c r="R183" s="255"/>
      <c r="S183" s="255"/>
      <c r="T183" s="255"/>
      <c r="U183" s="255"/>
      <c r="V183" s="256"/>
      <c r="W183" s="257"/>
      <c r="X183" s="258"/>
      <c r="Y183" s="259"/>
      <c r="Z183" s="178"/>
    </row>
    <row r="184" spans="1:26" ht="20.100000000000001" customHeight="1" x14ac:dyDescent="0.15">
      <c r="A184" s="155">
        <f>IFERROR(IF(AND($K184="○",TRIM($N184)=""),1001,0),3)</f>
        <v>0</v>
      </c>
      <c r="B184" s="155"/>
      <c r="C184" s="173"/>
      <c r="D184" s="250"/>
      <c r="E184" s="260" t="s">
        <v>79</v>
      </c>
      <c r="F184" s="261"/>
      <c r="G184" s="261"/>
      <c r="H184" s="261"/>
      <c r="I184" s="261"/>
      <c r="J184" s="262"/>
      <c r="K184" s="86"/>
      <c r="L184" s="87"/>
      <c r="M184" s="88"/>
      <c r="N184" s="95"/>
      <c r="O184" s="100"/>
      <c r="P184" s="100"/>
      <c r="Q184" s="100"/>
      <c r="R184" s="100"/>
      <c r="S184" s="100"/>
      <c r="T184" s="100"/>
      <c r="U184" s="100"/>
      <c r="V184" s="101"/>
      <c r="W184" s="263"/>
      <c r="X184" s="264"/>
      <c r="Y184" s="265"/>
      <c r="Z184" s="178"/>
    </row>
    <row r="185" spans="1:26" ht="20.100000000000001" customHeight="1" x14ac:dyDescent="0.15">
      <c r="A185" s="155">
        <f>IFERROR(IF(AND($K185="○",TRIM($N185)=""),1001,0),3)</f>
        <v>0</v>
      </c>
      <c r="B185" s="155"/>
      <c r="C185" s="173"/>
      <c r="D185" s="250"/>
      <c r="E185" s="260" t="s">
        <v>80</v>
      </c>
      <c r="F185" s="261"/>
      <c r="G185" s="261"/>
      <c r="H185" s="261"/>
      <c r="I185" s="261"/>
      <c r="J185" s="262"/>
      <c r="K185" s="86"/>
      <c r="L185" s="87"/>
      <c r="M185" s="88"/>
      <c r="N185" s="95"/>
      <c r="O185" s="100"/>
      <c r="P185" s="100"/>
      <c r="Q185" s="100"/>
      <c r="R185" s="100"/>
      <c r="S185" s="100"/>
      <c r="T185" s="100"/>
      <c r="U185" s="100"/>
      <c r="V185" s="101"/>
      <c r="W185" s="266">
        <v>100</v>
      </c>
      <c r="X185" s="267"/>
      <c r="Y185" s="268" t="s">
        <v>97</v>
      </c>
      <c r="Z185" s="178"/>
    </row>
    <row r="186" spans="1:26" ht="20.100000000000001" customHeight="1" x14ac:dyDescent="0.15">
      <c r="A186" s="155">
        <f>IFERROR(IF(AND($K186="○",OR(TRIM($N186)="",TRIM($W186)="")),1001,0),3)</f>
        <v>0</v>
      </c>
      <c r="B186" s="155"/>
      <c r="C186" s="173"/>
      <c r="D186" s="250"/>
      <c r="E186" s="269" t="s">
        <v>81</v>
      </c>
      <c r="F186" s="270"/>
      <c r="G186" s="270"/>
      <c r="H186" s="270"/>
      <c r="I186" s="270"/>
      <c r="J186" s="271"/>
      <c r="K186" s="102"/>
      <c r="L186" s="103"/>
      <c r="M186" s="104"/>
      <c r="N186" s="95"/>
      <c r="O186" s="96"/>
      <c r="P186" s="108"/>
      <c r="Q186" s="96"/>
      <c r="R186" s="96"/>
      <c r="S186" s="96"/>
      <c r="T186" s="96"/>
      <c r="U186" s="96"/>
      <c r="V186" s="97"/>
      <c r="W186" s="109"/>
      <c r="X186" s="110"/>
      <c r="Y186" s="272" t="s">
        <v>97</v>
      </c>
      <c r="Z186" s="178"/>
    </row>
    <row r="187" spans="1:26" ht="20.100000000000001" customHeight="1" x14ac:dyDescent="0.15">
      <c r="A187" s="155"/>
      <c r="B187" s="155"/>
      <c r="C187" s="173"/>
      <c r="D187" s="250"/>
      <c r="E187" s="273"/>
      <c r="F187" s="274"/>
      <c r="G187" s="274"/>
      <c r="H187" s="274"/>
      <c r="I187" s="274"/>
      <c r="J187" s="275"/>
      <c r="K187" s="105"/>
      <c r="L187" s="106"/>
      <c r="M187" s="107"/>
      <c r="N187" s="71"/>
      <c r="O187" s="72"/>
      <c r="P187" s="111"/>
      <c r="Q187" s="72"/>
      <c r="R187" s="72"/>
      <c r="S187" s="72"/>
      <c r="T187" s="72"/>
      <c r="U187" s="72"/>
      <c r="V187" s="73"/>
      <c r="W187" s="112"/>
      <c r="X187" s="113"/>
      <c r="Y187" s="276" t="s">
        <v>97</v>
      </c>
      <c r="Z187" s="178"/>
    </row>
    <row r="188" spans="1:26" ht="20.100000000000001" customHeight="1" x14ac:dyDescent="0.15">
      <c r="A188" s="155"/>
      <c r="B188" s="155"/>
      <c r="C188" s="173"/>
      <c r="D188" s="174"/>
      <c r="E188" s="277"/>
      <c r="F188" s="277"/>
      <c r="G188" s="277"/>
      <c r="H188" s="277"/>
      <c r="I188" s="277"/>
      <c r="J188" s="277"/>
      <c r="K188" s="180"/>
      <c r="L188" s="180"/>
      <c r="M188" s="180"/>
      <c r="N188" s="180"/>
      <c r="O188" s="180"/>
      <c r="P188" s="180"/>
      <c r="Q188" s="180"/>
      <c r="R188" s="180"/>
      <c r="S188" s="180"/>
      <c r="T188" s="180"/>
      <c r="U188" s="180"/>
      <c r="V188" s="180"/>
      <c r="W188" s="180"/>
      <c r="X188" s="180"/>
      <c r="Y188" s="180"/>
      <c r="Z188" s="178"/>
    </row>
    <row r="189" spans="1:26" ht="20.100000000000001" customHeight="1" x14ac:dyDescent="0.15">
      <c r="A189" s="155">
        <f>IFERROR(IF(TRIM($I189)="",1001,0),3)</f>
        <v>1001</v>
      </c>
      <c r="B189" s="155"/>
      <c r="C189" s="173"/>
      <c r="D189" s="174">
        <v>4</v>
      </c>
      <c r="E189" s="150" t="s">
        <v>137</v>
      </c>
      <c r="I189" s="81"/>
      <c r="J189" s="81"/>
      <c r="K189" s="81"/>
      <c r="L189" s="81"/>
      <c r="M189" s="81"/>
      <c r="N189" s="179" t="s">
        <v>138</v>
      </c>
      <c r="O189" s="179"/>
      <c r="P189" s="179"/>
      <c r="Q189" s="179"/>
      <c r="R189" s="179"/>
      <c r="S189" s="179"/>
      <c r="T189" s="179"/>
      <c r="U189" s="179"/>
      <c r="V189" s="179"/>
      <c r="W189" s="179"/>
      <c r="X189" s="179"/>
      <c r="Y189" s="179"/>
      <c r="Z189" s="178"/>
    </row>
    <row r="190" spans="1:26" ht="20.100000000000001" customHeight="1" x14ac:dyDescent="0.15">
      <c r="A190" s="155"/>
      <c r="B190" s="155"/>
      <c r="C190" s="182"/>
      <c r="D190" s="179"/>
      <c r="E190" s="179"/>
      <c r="F190" s="179"/>
      <c r="G190" s="179"/>
      <c r="H190" s="179"/>
      <c r="I190" s="176"/>
      <c r="J190" s="181"/>
      <c r="K190" s="181"/>
      <c r="L190" s="181"/>
      <c r="M190" s="181"/>
      <c r="N190" s="181"/>
      <c r="O190" s="181"/>
      <c r="P190" s="181"/>
      <c r="Q190" s="181"/>
      <c r="R190" s="181"/>
      <c r="S190" s="181"/>
      <c r="T190" s="181"/>
      <c r="U190" s="181"/>
      <c r="V190" s="181"/>
      <c r="W190" s="181"/>
      <c r="X190" s="181"/>
      <c r="Y190" s="181"/>
      <c r="Z190" s="178"/>
    </row>
    <row r="191" spans="1:26" ht="20.100000000000001" customHeight="1" x14ac:dyDescent="0.15">
      <c r="A191" s="155">
        <f>IFERROR(IF(TRIM($I191)="",1001,0),3)</f>
        <v>1001</v>
      </c>
      <c r="B191" s="155"/>
      <c r="C191" s="173"/>
      <c r="D191" s="174">
        <v>5</v>
      </c>
      <c r="E191" s="150" t="s">
        <v>6</v>
      </c>
      <c r="I191" s="81"/>
      <c r="J191" s="81"/>
      <c r="K191" s="81"/>
      <c r="L191" s="81"/>
      <c r="M191" s="81"/>
      <c r="N191" s="179" t="s">
        <v>7</v>
      </c>
      <c r="O191" s="179"/>
      <c r="P191" s="179"/>
      <c r="Q191" s="179"/>
      <c r="R191" s="179"/>
      <c r="S191" s="179"/>
      <c r="T191" s="179"/>
      <c r="U191" s="179"/>
      <c r="V191" s="179"/>
      <c r="W191" s="179"/>
      <c r="X191" s="179"/>
      <c r="Y191" s="179"/>
      <c r="Z191" s="178"/>
    </row>
    <row r="192" spans="1:26" ht="20.100000000000001" customHeight="1" x14ac:dyDescent="0.15">
      <c r="A192" s="155"/>
      <c r="B192" s="155"/>
      <c r="C192" s="182"/>
      <c r="D192" s="179"/>
      <c r="E192" s="179"/>
      <c r="F192" s="179"/>
      <c r="G192" s="179"/>
      <c r="H192" s="179"/>
      <c r="I192" s="176"/>
      <c r="J192" s="181" t="s">
        <v>117</v>
      </c>
      <c r="K192" s="181"/>
      <c r="L192" s="181"/>
      <c r="M192" s="181"/>
      <c r="N192" s="181"/>
      <c r="O192" s="181"/>
      <c r="P192" s="181"/>
      <c r="Q192" s="181"/>
      <c r="R192" s="181"/>
      <c r="S192" s="181"/>
      <c r="T192" s="181"/>
      <c r="U192" s="181"/>
      <c r="V192" s="181"/>
      <c r="W192" s="181"/>
      <c r="X192" s="181"/>
      <c r="Y192" s="181"/>
      <c r="Z192" s="178"/>
    </row>
    <row r="193" spans="1:27" ht="20.100000000000001" customHeight="1" x14ac:dyDescent="0.15">
      <c r="A193" s="155"/>
      <c r="B193" s="155"/>
      <c r="C193" s="173"/>
      <c r="D193" s="174">
        <v>6</v>
      </c>
      <c r="E193" s="150" t="s">
        <v>85</v>
      </c>
      <c r="I193" s="81"/>
      <c r="J193" s="81"/>
      <c r="K193" s="81"/>
      <c r="L193" s="81"/>
      <c r="M193" s="81"/>
      <c r="N193" s="179" t="s">
        <v>7</v>
      </c>
      <c r="O193" s="81"/>
      <c r="P193" s="82"/>
      <c r="Q193" s="82"/>
      <c r="R193" s="179" t="s">
        <v>96</v>
      </c>
      <c r="S193" s="179"/>
      <c r="T193" s="179"/>
      <c r="U193" s="179"/>
      <c r="V193" s="179"/>
      <c r="W193" s="179"/>
      <c r="X193" s="179"/>
      <c r="Y193" s="179"/>
      <c r="Z193" s="178"/>
    </row>
    <row r="194" spans="1:27" ht="20.100000000000001" customHeight="1" x14ac:dyDescent="0.15">
      <c r="A194" s="155"/>
      <c r="B194" s="155"/>
      <c r="C194" s="182"/>
      <c r="D194" s="179"/>
      <c r="E194" s="179"/>
      <c r="F194" s="179"/>
      <c r="G194" s="179"/>
      <c r="H194" s="179"/>
      <c r="I194" s="176"/>
      <c r="J194" s="181" t="s">
        <v>120</v>
      </c>
      <c r="K194" s="181"/>
      <c r="L194" s="181"/>
      <c r="M194" s="181"/>
      <c r="N194" s="181"/>
      <c r="O194" s="181"/>
      <c r="P194" s="181"/>
      <c r="Q194" s="181"/>
      <c r="R194" s="181"/>
      <c r="S194" s="181"/>
      <c r="T194" s="181"/>
      <c r="U194" s="181"/>
      <c r="V194" s="181"/>
      <c r="W194" s="181"/>
      <c r="X194" s="181"/>
      <c r="Y194" s="181"/>
      <c r="Z194" s="178"/>
    </row>
    <row r="195" spans="1:27" ht="20.100000000000001" customHeight="1" x14ac:dyDescent="0.15">
      <c r="A195" s="155"/>
      <c r="B195" s="155"/>
      <c r="C195" s="173"/>
      <c r="D195" s="174">
        <v>7</v>
      </c>
      <c r="E195" s="150" t="s">
        <v>86</v>
      </c>
      <c r="I195" s="15"/>
      <c r="J195" s="70"/>
      <c r="K195" s="70"/>
      <c r="L195" s="70"/>
      <c r="M195" s="70"/>
      <c r="N195" s="179"/>
      <c r="O195" s="179"/>
      <c r="P195" s="179"/>
      <c r="Q195" s="179"/>
      <c r="R195" s="179"/>
      <c r="S195" s="179"/>
      <c r="T195" s="179"/>
      <c r="U195" s="179"/>
      <c r="V195" s="179"/>
      <c r="W195" s="179"/>
      <c r="X195" s="179"/>
      <c r="Y195" s="179"/>
      <c r="Z195" s="178"/>
    </row>
    <row r="196" spans="1:27" ht="20.100000000000001" customHeight="1" x14ac:dyDescent="0.15">
      <c r="A196" s="155"/>
      <c r="B196" s="155"/>
      <c r="C196" s="182"/>
      <c r="D196" s="179"/>
      <c r="E196" s="179"/>
      <c r="F196" s="179"/>
      <c r="G196" s="179"/>
      <c r="H196" s="179"/>
      <c r="I196" s="176"/>
      <c r="J196" s="181" t="str">
        <f>日付例&amp;"　年月日を入力してください。個人の場合や設立日が1900/3/31以前の場合は、入力不要です。"</f>
        <v>例)2024/4/1、R6/4/1　年月日を入力してください。個人の場合や設立日が1900/3/31以前の場合は、入力不要です。</v>
      </c>
      <c r="K196" s="180"/>
      <c r="L196" s="180"/>
      <c r="M196" s="180"/>
      <c r="N196" s="180"/>
      <c r="O196" s="180"/>
      <c r="P196" s="180"/>
      <c r="Q196" s="180"/>
      <c r="R196" s="180"/>
      <c r="S196" s="180"/>
      <c r="T196" s="180"/>
      <c r="U196" s="180"/>
      <c r="V196" s="180"/>
      <c r="W196" s="180"/>
      <c r="X196" s="180"/>
      <c r="Y196" s="180"/>
      <c r="Z196" s="178"/>
    </row>
    <row r="197" spans="1:27" ht="20.100000000000001" customHeight="1" x14ac:dyDescent="0.15">
      <c r="A197" s="155"/>
      <c r="B197" s="155"/>
      <c r="C197" s="173"/>
      <c r="D197" s="174">
        <v>8</v>
      </c>
      <c r="E197" s="150" t="s">
        <v>224</v>
      </c>
      <c r="F197" s="179"/>
      <c r="G197" s="179"/>
      <c r="H197" s="179"/>
      <c r="I197" s="15"/>
      <c r="J197" s="70"/>
      <c r="K197" s="70"/>
      <c r="L197" s="70"/>
      <c r="M197" s="70"/>
      <c r="N197" s="236"/>
      <c r="O197" s="236"/>
      <c r="P197" s="236"/>
      <c r="Q197" s="236"/>
      <c r="R197" s="236"/>
      <c r="S197" s="236"/>
      <c r="T197" s="236"/>
      <c r="U197" s="236"/>
      <c r="V197" s="236"/>
      <c r="W197" s="236"/>
      <c r="X197" s="236"/>
      <c r="Y197" s="236"/>
      <c r="Z197" s="278"/>
      <c r="AA197" s="182"/>
    </row>
    <row r="198" spans="1:27" ht="20.100000000000001" customHeight="1" x14ac:dyDescent="0.15">
      <c r="A198" s="155"/>
      <c r="B198" s="155"/>
      <c r="C198" s="173"/>
      <c r="D198" s="174"/>
      <c r="E198" s="179"/>
      <c r="F198" s="179"/>
      <c r="G198" s="179"/>
      <c r="H198" s="179"/>
      <c r="I198" s="176"/>
      <c r="J198" s="181" t="str">
        <f>日付例&amp;"　年月日を入力してください。創業日が1900/3/31以前の場合は、入力不要です。"</f>
        <v>例)2024/4/1、R6/4/1　年月日を入力してください。創業日が1900/3/31以前の場合は、入力不要です。</v>
      </c>
      <c r="K198" s="180"/>
      <c r="L198" s="180"/>
      <c r="M198" s="180"/>
      <c r="N198" s="279"/>
      <c r="O198" s="181"/>
      <c r="P198" s="189"/>
      <c r="Q198" s="181"/>
      <c r="R198" s="181"/>
      <c r="S198" s="181"/>
      <c r="T198" s="181"/>
      <c r="U198" s="181"/>
      <c r="V198" s="181"/>
      <c r="W198" s="181"/>
      <c r="X198" s="181"/>
      <c r="Y198" s="181"/>
      <c r="Z198" s="192"/>
      <c r="AA198" s="182"/>
    </row>
    <row r="199" spans="1:27" ht="20.100000000000001" customHeight="1" x14ac:dyDescent="0.15">
      <c r="A199" s="155"/>
      <c r="B199" s="155"/>
      <c r="C199" s="173"/>
      <c r="D199" s="174">
        <v>9</v>
      </c>
      <c r="E199" s="150" t="s">
        <v>216</v>
      </c>
      <c r="I199" s="231"/>
      <c r="J199" s="231"/>
      <c r="K199" s="231"/>
      <c r="L199" s="231"/>
      <c r="M199" s="179"/>
      <c r="N199" s="179"/>
      <c r="O199" s="179"/>
      <c r="P199" s="179"/>
      <c r="Q199" s="179"/>
      <c r="R199" s="179"/>
      <c r="S199" s="179"/>
      <c r="T199" s="179"/>
      <c r="U199" s="179"/>
      <c r="V199" s="179"/>
      <c r="W199" s="179"/>
      <c r="X199" s="179"/>
      <c r="Z199" s="222"/>
    </row>
    <row r="200" spans="1:27" ht="20.100000000000001" customHeight="1" x14ac:dyDescent="0.15">
      <c r="A200" s="155">
        <f>IFERROR(IF(TRIM($I200)="",1001,0),3)</f>
        <v>1001</v>
      </c>
      <c r="B200" s="155"/>
      <c r="C200" s="173"/>
      <c r="E200" s="280" t="s">
        <v>133</v>
      </c>
      <c r="F200" s="281"/>
      <c r="G200" s="281"/>
      <c r="H200" s="281"/>
      <c r="I200" s="78"/>
      <c r="J200" s="79"/>
      <c r="K200" s="79"/>
      <c r="L200" s="79"/>
      <c r="M200" s="80"/>
      <c r="Y200" s="179"/>
      <c r="Z200" s="222"/>
    </row>
    <row r="201" spans="1:27" ht="20.100000000000001" customHeight="1" x14ac:dyDescent="0.15">
      <c r="A201" s="155">
        <f>IFERROR(IF(TRIM($I201)="",1001,0),3)</f>
        <v>1001</v>
      </c>
      <c r="B201" s="155"/>
      <c r="C201" s="173"/>
      <c r="D201" s="174"/>
      <c r="E201" s="282"/>
      <c r="F201" s="283" t="s">
        <v>135</v>
      </c>
      <c r="G201" s="284"/>
      <c r="H201" s="285"/>
      <c r="I201" s="83"/>
      <c r="J201" s="84"/>
      <c r="K201" s="84"/>
      <c r="L201" s="84"/>
      <c r="M201" s="85"/>
      <c r="Y201" s="179"/>
      <c r="Z201" s="222"/>
    </row>
    <row r="202" spans="1:27" ht="20.100000000000001" customHeight="1" x14ac:dyDescent="0.15">
      <c r="A202" s="155"/>
      <c r="B202" s="155"/>
      <c r="C202" s="173"/>
      <c r="D202" s="174"/>
      <c r="E202" s="286" t="s">
        <v>134</v>
      </c>
      <c r="F202" s="287"/>
      <c r="G202" s="287"/>
      <c r="H202" s="288"/>
      <c r="I202" s="78"/>
      <c r="J202" s="79"/>
      <c r="K202" s="79"/>
      <c r="L202" s="79"/>
      <c r="M202" s="80"/>
      <c r="N202" s="289" t="s">
        <v>136</v>
      </c>
      <c r="Y202" s="179"/>
      <c r="Z202" s="222"/>
    </row>
    <row r="203" spans="1:27" ht="20.100000000000001" customHeight="1" x14ac:dyDescent="0.15">
      <c r="A203" s="155"/>
      <c r="B203" s="155"/>
      <c r="C203" s="173"/>
      <c r="D203" s="174"/>
      <c r="E203" s="290"/>
      <c r="F203" s="291" t="s">
        <v>135</v>
      </c>
      <c r="G203" s="292"/>
      <c r="H203" s="285"/>
      <c r="I203" s="83"/>
      <c r="J203" s="84"/>
      <c r="K203" s="84"/>
      <c r="L203" s="84"/>
      <c r="M203" s="85"/>
      <c r="N203" s="289" t="s">
        <v>292</v>
      </c>
      <c r="Y203" s="179"/>
      <c r="Z203" s="222"/>
    </row>
    <row r="204" spans="1:27" ht="20.100000000000001" customHeight="1" x14ac:dyDescent="0.15">
      <c r="A204" s="155"/>
      <c r="B204" s="155"/>
      <c r="C204" s="173"/>
      <c r="D204" s="174"/>
      <c r="E204" s="293"/>
      <c r="F204" s="294"/>
      <c r="G204" s="295"/>
      <c r="H204" s="295"/>
      <c r="I204" s="296"/>
      <c r="J204" s="295"/>
      <c r="K204" s="295"/>
      <c r="Y204" s="179"/>
      <c r="Z204" s="222"/>
    </row>
    <row r="205" spans="1:27" ht="20.100000000000001" customHeight="1" x14ac:dyDescent="0.15">
      <c r="A205" s="148"/>
      <c r="B205" s="148"/>
      <c r="C205" s="182"/>
      <c r="D205" s="174">
        <v>10</v>
      </c>
      <c r="E205" s="179" t="s">
        <v>139</v>
      </c>
      <c r="F205" s="179"/>
      <c r="G205" s="179"/>
      <c r="H205" s="179"/>
      <c r="I205" s="297"/>
      <c r="J205" s="203"/>
      <c r="K205" s="298"/>
      <c r="L205" s="203"/>
      <c r="M205" s="203"/>
      <c r="N205" s="180"/>
      <c r="O205" s="180"/>
      <c r="P205" s="180"/>
      <c r="Q205" s="180"/>
      <c r="R205" s="180"/>
      <c r="S205" s="180"/>
      <c r="T205" s="180"/>
      <c r="U205" s="180"/>
      <c r="Z205" s="178"/>
    </row>
    <row r="206" spans="1:27" ht="20.100000000000001" customHeight="1" x14ac:dyDescent="0.15">
      <c r="A206" s="148"/>
      <c r="B206" s="148"/>
      <c r="C206" s="182"/>
      <c r="D206" s="179"/>
      <c r="E206" s="299" t="s">
        <v>144</v>
      </c>
      <c r="F206" s="179"/>
      <c r="G206" s="179"/>
      <c r="H206" s="179"/>
      <c r="I206" s="297"/>
      <c r="J206" s="203"/>
      <c r="K206" s="298"/>
      <c r="L206" s="203"/>
      <c r="M206" s="203"/>
      <c r="N206" s="180"/>
      <c r="O206" s="180"/>
      <c r="P206" s="180"/>
      <c r="Q206" s="180"/>
      <c r="R206" s="180"/>
      <c r="S206" s="180"/>
      <c r="T206" s="180"/>
      <c r="U206" s="180"/>
      <c r="Z206" s="178"/>
    </row>
    <row r="207" spans="1:27" ht="20.100000000000001" customHeight="1" x14ac:dyDescent="0.15">
      <c r="A207" s="148"/>
      <c r="B207" s="148"/>
      <c r="C207" s="182"/>
      <c r="D207" s="179"/>
      <c r="E207" s="300" t="s">
        <v>140</v>
      </c>
      <c r="F207" s="301"/>
      <c r="G207" s="301"/>
      <c r="H207" s="302"/>
      <c r="I207" s="244" t="s">
        <v>141</v>
      </c>
      <c r="J207" s="245"/>
      <c r="K207" s="303"/>
      <c r="L207" s="245"/>
      <c r="M207" s="246"/>
      <c r="N207" s="180"/>
      <c r="O207" s="180"/>
      <c r="P207" s="180"/>
      <c r="Q207" s="180"/>
      <c r="R207" s="180"/>
      <c r="S207" s="180"/>
      <c r="T207" s="180"/>
      <c r="U207" s="180"/>
      <c r="Z207" s="178"/>
    </row>
    <row r="208" spans="1:27" ht="20.100000000000001" customHeight="1" x14ac:dyDescent="0.15">
      <c r="A208" s="148"/>
      <c r="B208" s="148"/>
      <c r="C208" s="182"/>
      <c r="D208" s="179"/>
      <c r="E208" s="304" t="s">
        <v>142</v>
      </c>
      <c r="F208" s="305"/>
      <c r="G208" s="305"/>
      <c r="H208" s="306"/>
      <c r="I208" s="74"/>
      <c r="J208" s="75"/>
      <c r="K208" s="76"/>
      <c r="L208" s="75"/>
      <c r="M208" s="77"/>
      <c r="N208" s="180"/>
      <c r="O208" s="180"/>
      <c r="P208" s="180"/>
      <c r="Q208" s="180"/>
      <c r="R208" s="180"/>
      <c r="S208" s="180"/>
      <c r="T208" s="180"/>
      <c r="U208" s="180"/>
      <c r="Z208" s="178"/>
    </row>
    <row r="209" spans="1:27" ht="20.100000000000001" customHeight="1" x14ac:dyDescent="0.15">
      <c r="A209" s="148"/>
      <c r="B209" s="148"/>
      <c r="C209" s="182"/>
      <c r="D209" s="179"/>
      <c r="E209" s="307" t="s">
        <v>143</v>
      </c>
      <c r="F209" s="308"/>
      <c r="G209" s="308"/>
      <c r="H209" s="309"/>
      <c r="I209" s="95"/>
      <c r="J209" s="96"/>
      <c r="K209" s="96"/>
      <c r="L209" s="96"/>
      <c r="M209" s="97"/>
      <c r="N209" s="180"/>
      <c r="O209" s="180"/>
      <c r="P209" s="180"/>
      <c r="Q209" s="180"/>
      <c r="R209" s="180"/>
      <c r="S209" s="180"/>
      <c r="T209" s="180"/>
      <c r="U209" s="180"/>
      <c r="Z209" s="178"/>
    </row>
    <row r="210" spans="1:27" ht="20.100000000000001" customHeight="1" x14ac:dyDescent="0.15">
      <c r="A210" s="148"/>
      <c r="B210" s="148"/>
      <c r="C210" s="182"/>
      <c r="D210" s="179"/>
      <c r="E210" s="310" t="s">
        <v>300</v>
      </c>
      <c r="F210" s="311"/>
      <c r="G210" s="311"/>
      <c r="H210" s="312"/>
      <c r="I210" s="71"/>
      <c r="J210" s="72"/>
      <c r="K210" s="72"/>
      <c r="L210" s="72"/>
      <c r="M210" s="73"/>
      <c r="N210" s="180"/>
      <c r="O210" s="180"/>
      <c r="P210" s="180"/>
      <c r="Q210" s="180"/>
      <c r="R210" s="180"/>
      <c r="S210" s="180"/>
      <c r="T210" s="180"/>
      <c r="U210" s="180"/>
      <c r="Z210" s="178"/>
    </row>
    <row r="211" spans="1:27" ht="20.100000000000001" customHeight="1" x14ac:dyDescent="0.15">
      <c r="A211" s="155"/>
      <c r="B211" s="155"/>
      <c r="C211" s="182"/>
      <c r="D211" s="179"/>
      <c r="E211" s="179"/>
      <c r="F211" s="179"/>
      <c r="G211" s="179"/>
      <c r="H211" s="179"/>
      <c r="I211" s="179"/>
      <c r="J211" s="199"/>
      <c r="K211" s="199"/>
      <c r="L211" s="313"/>
      <c r="M211" s="313"/>
      <c r="N211" s="225"/>
      <c r="O211" s="199"/>
      <c r="P211" s="219"/>
      <c r="Q211" s="219"/>
      <c r="R211" s="219"/>
      <c r="S211" s="225"/>
      <c r="T211" s="225"/>
      <c r="U211" s="225"/>
      <c r="V211" s="225"/>
      <c r="W211" s="225"/>
      <c r="X211" s="225"/>
      <c r="Y211" s="199"/>
      <c r="Z211" s="178"/>
    </row>
    <row r="212" spans="1:27" ht="20.100000000000001" customHeight="1" x14ac:dyDescent="0.15">
      <c r="B212" s="155"/>
      <c r="C212" s="173"/>
      <c r="D212" s="174">
        <v>11</v>
      </c>
      <c r="E212" s="150" t="s">
        <v>145</v>
      </c>
      <c r="I212" s="16"/>
      <c r="J212" s="16"/>
      <c r="K212" s="16"/>
      <c r="L212" s="16"/>
      <c r="M212" s="16"/>
      <c r="Z212" s="178"/>
    </row>
    <row r="213" spans="1:27" ht="19.899999999999999" customHeight="1" x14ac:dyDescent="0.15">
      <c r="B213" s="155"/>
      <c r="C213" s="173"/>
      <c r="J213" s="314" t="s">
        <v>71</v>
      </c>
      <c r="K213" s="314"/>
      <c r="L213" s="314"/>
      <c r="M213" s="314"/>
      <c r="N213" s="314"/>
      <c r="O213" s="314"/>
      <c r="P213" s="314"/>
      <c r="Q213" s="314"/>
      <c r="R213" s="314"/>
      <c r="S213" s="314"/>
      <c r="T213" s="314"/>
      <c r="U213" s="314"/>
      <c r="V213" s="314"/>
      <c r="W213" s="314"/>
      <c r="X213" s="314"/>
      <c r="Y213" s="314"/>
      <c r="Z213" s="178"/>
    </row>
    <row r="214" spans="1:27" ht="20.100000000000001" customHeight="1" x14ac:dyDescent="0.15">
      <c r="A214" s="155"/>
      <c r="B214" s="155"/>
      <c r="C214" s="173"/>
      <c r="D214" s="174">
        <v>12</v>
      </c>
      <c r="E214" s="150" t="s">
        <v>82</v>
      </c>
      <c r="I214" s="16"/>
      <c r="J214" s="70"/>
      <c r="K214" s="70"/>
      <c r="L214" s="70"/>
      <c r="M214" s="70"/>
      <c r="N214" s="179"/>
      <c r="O214" s="179"/>
      <c r="P214" s="179"/>
      <c r="Q214" s="179"/>
      <c r="R214" s="179"/>
      <c r="S214" s="179"/>
      <c r="T214" s="179"/>
      <c r="U214" s="179"/>
      <c r="V214" s="179"/>
      <c r="W214" s="179"/>
      <c r="X214" s="179"/>
      <c r="Y214" s="179"/>
      <c r="Z214" s="178"/>
    </row>
    <row r="215" spans="1:27" ht="60" customHeight="1" x14ac:dyDescent="0.15">
      <c r="A215" s="155"/>
      <c r="B215" s="155"/>
      <c r="C215" s="182"/>
      <c r="D215" s="179"/>
      <c r="E215" s="179"/>
      <c r="F215" s="179"/>
      <c r="G215" s="179"/>
      <c r="H215" s="179"/>
      <c r="I215" s="176"/>
      <c r="J215" s="315" t="s">
        <v>121</v>
      </c>
      <c r="K215" s="315"/>
      <c r="L215" s="315"/>
      <c r="M215" s="315"/>
      <c r="N215" s="315"/>
      <c r="O215" s="315"/>
      <c r="P215" s="315"/>
      <c r="Q215" s="315"/>
      <c r="R215" s="315"/>
      <c r="S215" s="315"/>
      <c r="T215" s="315"/>
      <c r="U215" s="315"/>
      <c r="V215" s="315"/>
      <c r="W215" s="315"/>
      <c r="X215" s="315"/>
      <c r="Y215" s="315"/>
      <c r="Z215" s="178"/>
    </row>
    <row r="216" spans="1:27" ht="20.100000000000001" customHeight="1" x14ac:dyDescent="0.15">
      <c r="A216" s="155"/>
      <c r="B216" s="155"/>
      <c r="C216" s="193"/>
      <c r="D216" s="194"/>
      <c r="E216" s="194"/>
      <c r="F216" s="194"/>
      <c r="G216" s="194"/>
      <c r="H216" s="194"/>
      <c r="I216" s="194"/>
      <c r="J216" s="195"/>
      <c r="K216" s="195"/>
      <c r="L216" s="316"/>
      <c r="M216" s="316"/>
      <c r="N216" s="224"/>
      <c r="O216" s="195"/>
      <c r="P216" s="218"/>
      <c r="Q216" s="218"/>
      <c r="R216" s="218"/>
      <c r="S216" s="224"/>
      <c r="T216" s="224"/>
      <c r="U216" s="224"/>
      <c r="V216" s="224"/>
      <c r="W216" s="224"/>
      <c r="X216" s="224"/>
      <c r="Y216" s="195"/>
      <c r="Z216" s="197"/>
    </row>
    <row r="217" spans="1:27" ht="20.100000000000001" customHeight="1" x14ac:dyDescent="0.15">
      <c r="A217" s="155"/>
      <c r="B217" s="155"/>
      <c r="C217" s="179"/>
      <c r="D217" s="179"/>
      <c r="E217" s="179"/>
      <c r="F217" s="179"/>
      <c r="G217" s="179"/>
      <c r="H217" s="179"/>
      <c r="I217" s="179"/>
      <c r="J217" s="199"/>
      <c r="K217" s="199"/>
      <c r="L217" s="313"/>
      <c r="M217" s="199"/>
      <c r="N217" s="225"/>
      <c r="O217" s="199"/>
      <c r="P217" s="219"/>
      <c r="Q217" s="219"/>
      <c r="R217" s="219"/>
      <c r="S217" s="225"/>
      <c r="T217" s="225"/>
      <c r="U217" s="225"/>
      <c r="V217" s="225"/>
      <c r="W217" s="225"/>
      <c r="X217" s="225"/>
      <c r="Y217" s="199"/>
      <c r="Z217" s="179"/>
    </row>
    <row r="218" spans="1:27" ht="20.100000000000001" customHeight="1" x14ac:dyDescent="0.15">
      <c r="A218" s="155"/>
      <c r="B218" s="155"/>
      <c r="C218" s="179"/>
      <c r="D218" s="179"/>
      <c r="E218" s="179"/>
      <c r="F218" s="179"/>
      <c r="G218" s="179"/>
      <c r="H218" s="179"/>
      <c r="I218" s="179"/>
      <c r="J218" s="199"/>
      <c r="K218" s="199"/>
      <c r="L218" s="317"/>
      <c r="M218" s="179"/>
      <c r="N218" s="318"/>
      <c r="O218" s="179"/>
      <c r="P218" s="220"/>
      <c r="Q218" s="220"/>
      <c r="R218" s="220"/>
      <c r="S218" s="318"/>
      <c r="T218" s="318"/>
      <c r="U218" s="318"/>
      <c r="V218" s="318"/>
      <c r="W218" s="318"/>
      <c r="X218" s="318"/>
      <c r="Y218" s="318"/>
      <c r="Z218" s="179"/>
      <c r="AA218" s="318"/>
    </row>
    <row r="219" spans="1:27" ht="20.100000000000001" customHeight="1" x14ac:dyDescent="0.15">
      <c r="A219" s="155"/>
      <c r="B219" s="155"/>
      <c r="C219" s="166" t="s">
        <v>15</v>
      </c>
      <c r="D219" s="167"/>
      <c r="E219" s="167"/>
      <c r="F219" s="167"/>
      <c r="G219" s="167"/>
      <c r="H219" s="168"/>
      <c r="I219" s="319"/>
      <c r="L219" s="320"/>
      <c r="N219" s="211"/>
      <c r="P219" s="321"/>
      <c r="Q219" s="321"/>
      <c r="R219" s="321"/>
      <c r="S219" s="211"/>
      <c r="T219" s="211"/>
      <c r="U219" s="211"/>
      <c r="V219" s="211"/>
      <c r="W219" s="211"/>
      <c r="X219" s="211"/>
      <c r="Y219" s="211"/>
      <c r="AA219" s="211"/>
    </row>
    <row r="220" spans="1:27" ht="20.100000000000001" customHeight="1" x14ac:dyDescent="0.15">
      <c r="A220" s="155"/>
      <c r="B220" s="155"/>
      <c r="C220" s="169"/>
      <c r="D220" s="170"/>
      <c r="E220" s="170"/>
      <c r="F220" s="170"/>
      <c r="G220" s="170"/>
      <c r="H220" s="170"/>
      <c r="I220" s="170"/>
      <c r="J220" s="171"/>
      <c r="K220" s="171"/>
      <c r="L220" s="228"/>
      <c r="M220" s="228"/>
      <c r="N220" s="215"/>
      <c r="O220" s="215"/>
      <c r="P220" s="322"/>
      <c r="Q220" s="322"/>
      <c r="R220" s="322"/>
      <c r="S220" s="215"/>
      <c r="T220" s="215"/>
      <c r="U220" s="215"/>
      <c r="V220" s="215"/>
      <c r="W220" s="215"/>
      <c r="X220" s="215"/>
      <c r="Y220" s="215"/>
      <c r="Z220" s="172"/>
      <c r="AA220" s="211"/>
    </row>
    <row r="221" spans="1:27" ht="15.75" hidden="1" customHeight="1" x14ac:dyDescent="0.15">
      <c r="A221" s="155"/>
      <c r="B221" s="155"/>
      <c r="C221" s="169"/>
      <c r="D221" s="170"/>
      <c r="E221" s="170"/>
      <c r="F221" s="170"/>
      <c r="G221" s="170"/>
      <c r="H221" s="170"/>
      <c r="I221" s="170"/>
      <c r="J221" s="179"/>
      <c r="K221" s="179"/>
      <c r="L221" s="317"/>
      <c r="M221" s="317"/>
      <c r="N221" s="318"/>
      <c r="O221" s="318"/>
      <c r="P221" s="220"/>
      <c r="Q221" s="220"/>
      <c r="R221" s="220"/>
      <c r="S221" s="318"/>
      <c r="T221" s="318"/>
      <c r="U221" s="318"/>
      <c r="V221" s="318"/>
      <c r="W221" s="318"/>
      <c r="X221" s="318"/>
      <c r="Y221" s="318"/>
      <c r="Z221" s="178"/>
      <c r="AA221" s="211"/>
    </row>
    <row r="222" spans="1:27" ht="20.100000000000001" customHeight="1" x14ac:dyDescent="0.15">
      <c r="A222" s="155">
        <f>IFERROR(IF(OR(TRIM($I222)="",OR(NOT(ISNUMBER(VALUE($P222))), TRIM($P222)="", LEN($P222)&lt;&gt;6)),1001,0),3)</f>
        <v>1001</v>
      </c>
      <c r="B222" s="155"/>
      <c r="C222" s="173"/>
      <c r="D222" s="174">
        <v>1</v>
      </c>
      <c r="E222" s="150" t="s">
        <v>87</v>
      </c>
      <c r="I222" s="16"/>
      <c r="J222" s="16"/>
      <c r="K222" s="16"/>
      <c r="L222" s="16"/>
      <c r="M222" s="16"/>
      <c r="N222" s="210" t="s">
        <v>65</v>
      </c>
      <c r="O222" s="323" t="s">
        <v>63</v>
      </c>
      <c r="P222" s="1"/>
      <c r="Q222" s="179" t="s">
        <v>64</v>
      </c>
      <c r="T222" s="179"/>
      <c r="Y222" s="179"/>
      <c r="Z222" s="178"/>
    </row>
    <row r="223" spans="1:27" ht="30" customHeight="1" x14ac:dyDescent="0.15">
      <c r="A223" s="155"/>
      <c r="B223" s="155"/>
      <c r="C223" s="182"/>
      <c r="D223" s="179"/>
      <c r="E223" s="179"/>
      <c r="F223" s="179"/>
      <c r="G223" s="179"/>
      <c r="H223" s="179"/>
      <c r="I223" s="185"/>
      <c r="J223" s="202" t="s">
        <v>90</v>
      </c>
      <c r="K223" s="324"/>
      <c r="L223" s="324"/>
      <c r="M223" s="324"/>
      <c r="N223" s="324"/>
      <c r="O223" s="324"/>
      <c r="P223" s="324"/>
      <c r="Q223" s="324"/>
      <c r="R223" s="324"/>
      <c r="S223" s="324"/>
      <c r="T223" s="324"/>
      <c r="U223" s="324"/>
      <c r="V223" s="324"/>
      <c r="W223" s="324"/>
      <c r="X223" s="324"/>
      <c r="Y223" s="324"/>
      <c r="Z223" s="178"/>
    </row>
    <row r="224" spans="1:27" ht="20.100000000000001" customHeight="1" x14ac:dyDescent="0.15">
      <c r="A224" s="155">
        <f>IFERROR(IF(TRIM($I224)="",1001,0),3)</f>
        <v>1001</v>
      </c>
      <c r="B224" s="155"/>
      <c r="C224" s="173"/>
      <c r="D224" s="174">
        <v>2</v>
      </c>
      <c r="E224" s="150" t="s">
        <v>178</v>
      </c>
      <c r="I224" s="15"/>
      <c r="J224" s="16"/>
      <c r="K224" s="16"/>
      <c r="L224" s="16"/>
      <c r="M224" s="16"/>
      <c r="N224" s="323"/>
      <c r="O224" s="179"/>
      <c r="P224" s="179"/>
      <c r="Q224" s="179"/>
      <c r="R224" s="179"/>
      <c r="S224" s="179"/>
      <c r="T224" s="179"/>
      <c r="U224" s="179"/>
      <c r="V224" s="179"/>
      <c r="W224" s="179"/>
      <c r="X224" s="179"/>
      <c r="Y224" s="179"/>
      <c r="Z224" s="178"/>
    </row>
    <row r="225" spans="1:27" ht="20.100000000000001" customHeight="1" x14ac:dyDescent="0.15">
      <c r="A225" s="155"/>
      <c r="B225" s="155"/>
      <c r="C225" s="182"/>
      <c r="D225" s="179"/>
      <c r="E225" s="179"/>
      <c r="F225" s="179"/>
      <c r="G225" s="179"/>
      <c r="H225" s="179"/>
      <c r="I225" s="185"/>
      <c r="J225" s="181" t="str">
        <f>日付例&amp;"　年月日を入力してください。"</f>
        <v>例)2024/4/1、R6/4/1　年月日を入力してください。</v>
      </c>
      <c r="K225" s="181"/>
      <c r="L225" s="181"/>
      <c r="M225" s="181"/>
      <c r="N225" s="181"/>
      <c r="O225" s="181"/>
      <c r="P225" s="181"/>
      <c r="Q225" s="181"/>
      <c r="R225" s="181"/>
      <c r="S225" s="181"/>
      <c r="T225" s="181"/>
      <c r="U225" s="181"/>
      <c r="V225" s="181"/>
      <c r="W225" s="181"/>
      <c r="X225" s="181"/>
      <c r="Y225" s="181"/>
      <c r="Z225" s="178"/>
    </row>
    <row r="226" spans="1:27" ht="20.100000000000001" customHeight="1" x14ac:dyDescent="0.15">
      <c r="A226" s="155">
        <f>IFERROR(IF(TRIM($I226)="",1001,0),3)</f>
        <v>1001</v>
      </c>
      <c r="B226" s="155"/>
      <c r="C226" s="173"/>
      <c r="D226" s="174">
        <v>3</v>
      </c>
      <c r="E226" s="150" t="s">
        <v>296</v>
      </c>
      <c r="I226" s="15"/>
      <c r="J226" s="16"/>
      <c r="K226" s="16"/>
      <c r="L226" s="16"/>
      <c r="M226" s="16"/>
      <c r="N226" s="323"/>
      <c r="O226" s="179"/>
      <c r="P226" s="179"/>
      <c r="Q226" s="179"/>
      <c r="R226" s="179"/>
      <c r="S226" s="179"/>
      <c r="T226" s="179"/>
      <c r="U226" s="179"/>
      <c r="V226" s="179"/>
      <c r="W226" s="179"/>
      <c r="X226" s="179"/>
      <c r="Y226" s="179"/>
      <c r="Z226" s="178"/>
    </row>
    <row r="227" spans="1:27" ht="20.100000000000001" customHeight="1" x14ac:dyDescent="0.15">
      <c r="A227" s="155"/>
      <c r="B227" s="155"/>
      <c r="C227" s="182"/>
      <c r="D227" s="179"/>
      <c r="E227" s="179"/>
      <c r="F227" s="179"/>
      <c r="G227" s="179"/>
      <c r="H227" s="179"/>
      <c r="I227" s="185"/>
      <c r="J227" s="181" t="str">
        <f>日付例&amp;"　年月日を入力してください。"</f>
        <v>例)2024/4/1、R6/4/1　年月日を入力してください。</v>
      </c>
      <c r="K227" s="181"/>
      <c r="L227" s="181"/>
      <c r="M227" s="181"/>
      <c r="N227" s="181"/>
      <c r="O227" s="181"/>
      <c r="P227" s="181"/>
      <c r="Q227" s="181"/>
      <c r="R227" s="181"/>
      <c r="S227" s="181"/>
      <c r="T227" s="181"/>
      <c r="U227" s="181"/>
      <c r="V227" s="181"/>
      <c r="W227" s="181"/>
      <c r="X227" s="181"/>
      <c r="Y227" s="181"/>
      <c r="Z227" s="178"/>
    </row>
    <row r="228" spans="1:27" ht="20.100000000000001" customHeight="1" x14ac:dyDescent="0.15">
      <c r="A228" s="155"/>
      <c r="B228" s="155"/>
      <c r="C228" s="169"/>
      <c r="D228" s="174">
        <v>4</v>
      </c>
      <c r="E228" s="325" t="s">
        <v>179</v>
      </c>
      <c r="F228" s="325"/>
      <c r="G228" s="199"/>
      <c r="H228" s="199"/>
      <c r="I228" s="199"/>
      <c r="J228" s="199"/>
      <c r="K228" s="199"/>
      <c r="L228" s="199"/>
      <c r="M228" s="199"/>
      <c r="N228" s="199"/>
      <c r="O228" s="199"/>
      <c r="P228" s="199"/>
      <c r="Q228" s="199"/>
      <c r="R228" s="199"/>
      <c r="S228" s="199"/>
      <c r="T228" s="199"/>
      <c r="U228" s="199"/>
      <c r="V228" s="199"/>
      <c r="W228" s="199"/>
      <c r="X228" s="199"/>
      <c r="Y228" s="199"/>
      <c r="Z228" s="184"/>
      <c r="AA228" s="179"/>
    </row>
    <row r="229" spans="1:27" ht="60" customHeight="1" x14ac:dyDescent="0.15">
      <c r="A229" s="155"/>
      <c r="B229" s="155"/>
      <c r="C229" s="169"/>
      <c r="D229" s="174"/>
      <c r="E229" s="326" t="s">
        <v>304</v>
      </c>
      <c r="F229" s="326"/>
      <c r="G229" s="326"/>
      <c r="H229" s="326"/>
      <c r="I229" s="326"/>
      <c r="J229" s="326"/>
      <c r="K229" s="326"/>
      <c r="L229" s="326"/>
      <c r="M229" s="326"/>
      <c r="N229" s="326"/>
      <c r="O229" s="326"/>
      <c r="P229" s="326"/>
      <c r="Q229" s="326"/>
      <c r="R229" s="326"/>
      <c r="S229" s="326"/>
      <c r="T229" s="326"/>
      <c r="U229" s="326"/>
      <c r="V229" s="326"/>
      <c r="W229" s="326"/>
      <c r="X229" s="326"/>
      <c r="Y229" s="326"/>
      <c r="Z229" s="184"/>
      <c r="AA229" s="179"/>
    </row>
    <row r="230" spans="1:27" ht="30" customHeight="1" x14ac:dyDescent="0.15">
      <c r="A230" s="155">
        <f>IFERROR(IF(OR(COUNTIF($K231:$K260,"①")&lt;&gt;1,COUNTIF($K231:$K260,"②")&gt;1,COUNTIF($K231:$K260,"③")&gt;1),1001,0),3)</f>
        <v>1001</v>
      </c>
      <c r="B230" s="426"/>
      <c r="C230" s="173"/>
      <c r="E230" s="327" t="s">
        <v>294</v>
      </c>
      <c r="F230" s="328"/>
      <c r="G230" s="328"/>
      <c r="H230" s="328"/>
      <c r="I230" s="328"/>
      <c r="J230" s="329"/>
      <c r="K230" s="330" t="s">
        <v>229</v>
      </c>
      <c r="L230" s="329" t="s">
        <v>228</v>
      </c>
      <c r="M230" s="331"/>
      <c r="N230" s="331"/>
      <c r="O230" s="331"/>
      <c r="P230" s="332"/>
      <c r="Q230" s="333" t="s">
        <v>180</v>
      </c>
      <c r="R230" s="330" t="s">
        <v>289</v>
      </c>
      <c r="S230" s="334" t="s">
        <v>147</v>
      </c>
      <c r="T230" s="335"/>
      <c r="U230" s="336" t="s">
        <v>181</v>
      </c>
      <c r="V230" s="337"/>
      <c r="W230" s="337"/>
      <c r="X230" s="337"/>
      <c r="Y230" s="338"/>
      <c r="Z230" s="178"/>
      <c r="AA230" s="179"/>
    </row>
    <row r="231" spans="1:27" ht="19.899999999999999" customHeight="1" x14ac:dyDescent="0.15">
      <c r="A231" s="155">
        <f>IFERROR(IF(AND(TRIM($K231)&lt;&gt;"", OR(TRIM($Q231)="", TRIM($R231)="",TRIM($S231)="")),1001,0),3)</f>
        <v>0</v>
      </c>
      <c r="B231" s="155"/>
      <c r="C231" s="173"/>
      <c r="E231" s="339" t="s">
        <v>230</v>
      </c>
      <c r="F231" s="340"/>
      <c r="G231" s="340"/>
      <c r="H231" s="340"/>
      <c r="I231" s="340"/>
      <c r="J231" s="340"/>
      <c r="K231" s="2"/>
      <c r="L231" s="341" t="s">
        <v>260</v>
      </c>
      <c r="M231" s="342"/>
      <c r="N231" s="342"/>
      <c r="O231" s="342"/>
      <c r="P231" s="343"/>
      <c r="Q231" s="3"/>
      <c r="R231" s="4"/>
      <c r="S231" s="125"/>
      <c r="T231" s="126"/>
      <c r="U231" s="127"/>
      <c r="V231" s="128"/>
      <c r="W231" s="128"/>
      <c r="X231" s="128"/>
      <c r="Y231" s="129"/>
      <c r="Z231" s="178"/>
      <c r="AA231" s="179"/>
    </row>
    <row r="232" spans="1:27" ht="19.899999999999999" customHeight="1" x14ac:dyDescent="0.15">
      <c r="A232" s="155">
        <f>IFERROR(IF(AND(TRIM($K232)&lt;&gt;"", OR(TRIM($Q232)="", TRIM($R232)="",TRIM($S232)="")),1001,0),3)</f>
        <v>0</v>
      </c>
      <c r="B232" s="155"/>
      <c r="C232" s="173"/>
      <c r="E232" s="344" t="s">
        <v>231</v>
      </c>
      <c r="F232" s="345"/>
      <c r="G232" s="345"/>
      <c r="H232" s="345"/>
      <c r="I232" s="345"/>
      <c r="J232" s="345"/>
      <c r="K232" s="5"/>
      <c r="L232" s="346" t="s">
        <v>261</v>
      </c>
      <c r="M232" s="347"/>
      <c r="N232" s="347"/>
      <c r="O232" s="347"/>
      <c r="P232" s="348"/>
      <c r="Q232" s="6"/>
      <c r="R232" s="7"/>
      <c r="S232" s="117"/>
      <c r="T232" s="118"/>
      <c r="U232" s="26"/>
      <c r="V232" s="27"/>
      <c r="W232" s="27"/>
      <c r="X232" s="27"/>
      <c r="Y232" s="28"/>
      <c r="Z232" s="178"/>
      <c r="AA232" s="179"/>
    </row>
    <row r="233" spans="1:27" ht="19.899999999999999" customHeight="1" x14ac:dyDescent="0.15">
      <c r="A233" s="155">
        <f>IFERROR(IF(AND(TRIM($K233)&lt;&gt;"", OR(TRIM($Q233)="", TRIM($R233)="",TRIM($S233)="")),1001,0),3)</f>
        <v>0</v>
      </c>
      <c r="B233" s="155"/>
      <c r="C233" s="173"/>
      <c r="E233" s="344" t="s">
        <v>232</v>
      </c>
      <c r="F233" s="345"/>
      <c r="G233" s="345"/>
      <c r="H233" s="345"/>
      <c r="I233" s="345"/>
      <c r="J233" s="345"/>
      <c r="K233" s="5"/>
      <c r="L233" s="346" t="s">
        <v>262</v>
      </c>
      <c r="M233" s="347"/>
      <c r="N233" s="347"/>
      <c r="O233" s="347"/>
      <c r="P233" s="348"/>
      <c r="Q233" s="6"/>
      <c r="R233" s="7"/>
      <c r="S233" s="117"/>
      <c r="T233" s="118"/>
      <c r="U233" s="26"/>
      <c r="V233" s="27"/>
      <c r="W233" s="27"/>
      <c r="X233" s="27"/>
      <c r="Y233" s="28"/>
      <c r="Z233" s="178"/>
      <c r="AA233" s="179"/>
    </row>
    <row r="234" spans="1:27" ht="19.899999999999999" customHeight="1" x14ac:dyDescent="0.15">
      <c r="A234" s="155">
        <f>IFERROR(IF(AND(TRIM($K234)&lt;&gt;"", OR(TRIM($Q234)="", TRIM($R234)="",TRIM($S234)="")),1001,0),3)</f>
        <v>0</v>
      </c>
      <c r="B234" s="155"/>
      <c r="C234" s="173"/>
      <c r="E234" s="344" t="s">
        <v>233</v>
      </c>
      <c r="F234" s="345"/>
      <c r="G234" s="345"/>
      <c r="H234" s="345"/>
      <c r="I234" s="345"/>
      <c r="J234" s="345"/>
      <c r="K234" s="5"/>
      <c r="L234" s="346" t="s">
        <v>263</v>
      </c>
      <c r="M234" s="347"/>
      <c r="N234" s="347"/>
      <c r="O234" s="347"/>
      <c r="P234" s="348"/>
      <c r="Q234" s="6"/>
      <c r="R234" s="7"/>
      <c r="S234" s="117"/>
      <c r="T234" s="118"/>
      <c r="U234" s="26"/>
      <c r="V234" s="27"/>
      <c r="W234" s="27"/>
      <c r="X234" s="27"/>
      <c r="Y234" s="28"/>
      <c r="Z234" s="178"/>
      <c r="AA234" s="179"/>
    </row>
    <row r="235" spans="1:27" ht="19.899999999999999" customHeight="1" x14ac:dyDescent="0.15">
      <c r="A235" s="155">
        <f>IFERROR(IF(AND(TRIM($K235)&lt;&gt;"", OR(TRIM($Q235)="", TRIM($R235)="",TRIM($S235)="")),1001,0),3)</f>
        <v>0</v>
      </c>
      <c r="B235" s="155"/>
      <c r="C235" s="173"/>
      <c r="E235" s="344" t="s">
        <v>234</v>
      </c>
      <c r="F235" s="345"/>
      <c r="G235" s="345"/>
      <c r="H235" s="345"/>
      <c r="I235" s="345"/>
      <c r="J235" s="345"/>
      <c r="K235" s="5"/>
      <c r="L235" s="346" t="s">
        <v>264</v>
      </c>
      <c r="M235" s="347"/>
      <c r="N235" s="347"/>
      <c r="O235" s="347"/>
      <c r="P235" s="348"/>
      <c r="Q235" s="6"/>
      <c r="R235" s="7"/>
      <c r="S235" s="117"/>
      <c r="T235" s="118"/>
      <c r="U235" s="26"/>
      <c r="V235" s="27"/>
      <c r="W235" s="27"/>
      <c r="X235" s="27"/>
      <c r="Y235" s="28"/>
      <c r="Z235" s="178"/>
      <c r="AA235" s="179"/>
    </row>
    <row r="236" spans="1:27" ht="19.899999999999999" customHeight="1" x14ac:dyDescent="0.15">
      <c r="A236" s="155">
        <f>IFERROR(IF(AND(TRIM($K236)&lt;&gt;"", OR(TRIM($Q236)="", TRIM($R236)="",TRIM($S236)="")),1001,0),3)</f>
        <v>0</v>
      </c>
      <c r="B236" s="155"/>
      <c r="C236" s="173"/>
      <c r="E236" s="344" t="s">
        <v>235</v>
      </c>
      <c r="F236" s="345"/>
      <c r="G236" s="345"/>
      <c r="H236" s="345"/>
      <c r="I236" s="345"/>
      <c r="J236" s="345"/>
      <c r="K236" s="5"/>
      <c r="L236" s="346" t="s">
        <v>265</v>
      </c>
      <c r="M236" s="347"/>
      <c r="N236" s="347"/>
      <c r="O236" s="347"/>
      <c r="P236" s="348"/>
      <c r="Q236" s="6"/>
      <c r="R236" s="7"/>
      <c r="S236" s="117"/>
      <c r="T236" s="118"/>
      <c r="U236" s="26"/>
      <c r="V236" s="27"/>
      <c r="W236" s="27"/>
      <c r="X236" s="27"/>
      <c r="Y236" s="28"/>
      <c r="Z236" s="178"/>
      <c r="AA236" s="179"/>
    </row>
    <row r="237" spans="1:27" ht="19.899999999999999" customHeight="1" x14ac:dyDescent="0.15">
      <c r="A237" s="155">
        <f>IFERROR(IF(AND(TRIM($K237)&lt;&gt;"", OR(TRIM($Q237)="", TRIM($R237)="",TRIM($S237)="")),1001,0),3)</f>
        <v>0</v>
      </c>
      <c r="B237" s="155"/>
      <c r="C237" s="173"/>
      <c r="E237" s="344" t="s">
        <v>236</v>
      </c>
      <c r="F237" s="345"/>
      <c r="G237" s="345"/>
      <c r="H237" s="345"/>
      <c r="I237" s="345"/>
      <c r="J237" s="345"/>
      <c r="K237" s="5"/>
      <c r="L237" s="346" t="s">
        <v>266</v>
      </c>
      <c r="M237" s="347"/>
      <c r="N237" s="347"/>
      <c r="O237" s="347"/>
      <c r="P237" s="348"/>
      <c r="Q237" s="6"/>
      <c r="R237" s="7"/>
      <c r="S237" s="117"/>
      <c r="T237" s="118"/>
      <c r="U237" s="26"/>
      <c r="V237" s="27"/>
      <c r="W237" s="27"/>
      <c r="X237" s="27"/>
      <c r="Y237" s="28"/>
      <c r="Z237" s="178"/>
      <c r="AA237" s="179"/>
    </row>
    <row r="238" spans="1:27" ht="19.899999999999999" customHeight="1" x14ac:dyDescent="0.15">
      <c r="A238" s="155">
        <f>IFERROR(IF(AND(TRIM($K238)&lt;&gt;"", OR(TRIM($Q238)="", TRIM($R238)="",TRIM($S238)="")),1001,0),3)</f>
        <v>0</v>
      </c>
      <c r="B238" s="155"/>
      <c r="C238" s="173"/>
      <c r="E238" s="344" t="s">
        <v>237</v>
      </c>
      <c r="F238" s="345"/>
      <c r="G238" s="345"/>
      <c r="H238" s="345"/>
      <c r="I238" s="345"/>
      <c r="J238" s="345"/>
      <c r="K238" s="5"/>
      <c r="L238" s="346" t="s">
        <v>267</v>
      </c>
      <c r="M238" s="347"/>
      <c r="N238" s="347"/>
      <c r="O238" s="347"/>
      <c r="P238" s="348"/>
      <c r="Q238" s="6"/>
      <c r="R238" s="7"/>
      <c r="S238" s="117"/>
      <c r="T238" s="118"/>
      <c r="U238" s="26"/>
      <c r="V238" s="27"/>
      <c r="W238" s="27"/>
      <c r="X238" s="27"/>
      <c r="Y238" s="28"/>
      <c r="Z238" s="178"/>
      <c r="AA238" s="179"/>
    </row>
    <row r="239" spans="1:27" ht="19.899999999999999" customHeight="1" x14ac:dyDescent="0.15">
      <c r="A239" s="155">
        <f>IFERROR(IF(AND(TRIM($K239)&lt;&gt;"", OR(TRIM($Q239)="", TRIM($R239)="",TRIM($S239)="")),1001,0),3)</f>
        <v>0</v>
      </c>
      <c r="B239" s="155"/>
      <c r="C239" s="173"/>
      <c r="E239" s="344" t="s">
        <v>238</v>
      </c>
      <c r="F239" s="345"/>
      <c r="G239" s="345"/>
      <c r="H239" s="345"/>
      <c r="I239" s="345"/>
      <c r="J239" s="345"/>
      <c r="K239" s="5"/>
      <c r="L239" s="349" t="s">
        <v>268</v>
      </c>
      <c r="M239" s="350"/>
      <c r="N239" s="350"/>
      <c r="O239" s="350"/>
      <c r="P239" s="351"/>
      <c r="Q239" s="121"/>
      <c r="R239" s="123"/>
      <c r="S239" s="117"/>
      <c r="T239" s="118"/>
      <c r="U239" s="26"/>
      <c r="V239" s="27"/>
      <c r="W239" s="27"/>
      <c r="X239" s="27"/>
      <c r="Y239" s="28"/>
      <c r="Z239" s="178"/>
      <c r="AA239" s="179"/>
    </row>
    <row r="240" spans="1:27" ht="19.899999999999999" customHeight="1" x14ac:dyDescent="0.15">
      <c r="A240" s="155">
        <f>IFERROR(IF(AND(TRIM($K240)&lt;&gt;"", OR(TRIM($Q239)="", TRIM($R239)="",TRIM($S240)="")),1001,0),3)</f>
        <v>0</v>
      </c>
      <c r="B240" s="155"/>
      <c r="C240" s="173"/>
      <c r="E240" s="344" t="s">
        <v>239</v>
      </c>
      <c r="F240" s="345"/>
      <c r="G240" s="345"/>
      <c r="H240" s="345"/>
      <c r="I240" s="345"/>
      <c r="J240" s="345"/>
      <c r="K240" s="5"/>
      <c r="L240" s="352"/>
      <c r="M240" s="353"/>
      <c r="N240" s="353"/>
      <c r="O240" s="353"/>
      <c r="P240" s="354"/>
      <c r="Q240" s="122"/>
      <c r="R240" s="124"/>
      <c r="S240" s="117"/>
      <c r="T240" s="118"/>
      <c r="U240" s="26"/>
      <c r="V240" s="27"/>
      <c r="W240" s="27"/>
      <c r="X240" s="27"/>
      <c r="Y240" s="28"/>
      <c r="Z240" s="178"/>
      <c r="AA240" s="179"/>
    </row>
    <row r="241" spans="1:27" ht="19.899999999999999" customHeight="1" x14ac:dyDescent="0.15">
      <c r="A241" s="155">
        <f>IFERROR(IF(AND(TRIM($K241)&lt;&gt;"", OR(TRIM($Q241)="", TRIM($R241)="",TRIM($S241)="")),1001,0),3)</f>
        <v>0</v>
      </c>
      <c r="B241" s="155"/>
      <c r="C241" s="173"/>
      <c r="E241" s="344" t="s">
        <v>240</v>
      </c>
      <c r="F241" s="345"/>
      <c r="G241" s="345"/>
      <c r="H241" s="345"/>
      <c r="I241" s="345"/>
      <c r="J241" s="345"/>
      <c r="K241" s="5"/>
      <c r="L241" s="346" t="s">
        <v>269</v>
      </c>
      <c r="M241" s="347"/>
      <c r="N241" s="347"/>
      <c r="O241" s="347"/>
      <c r="P241" s="348"/>
      <c r="Q241" s="6"/>
      <c r="R241" s="7"/>
      <c r="S241" s="117"/>
      <c r="T241" s="118"/>
      <c r="U241" s="26"/>
      <c r="V241" s="27"/>
      <c r="W241" s="27"/>
      <c r="X241" s="27"/>
      <c r="Y241" s="28"/>
      <c r="Z241" s="178"/>
      <c r="AA241" s="179"/>
    </row>
    <row r="242" spans="1:27" ht="19.899999999999999" customHeight="1" x14ac:dyDescent="0.15">
      <c r="A242" s="155">
        <f>IFERROR(IF(AND(TRIM($K242)&lt;&gt;"", OR(TRIM($Q242)="", TRIM($R242)="",TRIM($S242)="")),1001,0),3)</f>
        <v>0</v>
      </c>
      <c r="B242" s="155"/>
      <c r="C242" s="173"/>
      <c r="E242" s="344" t="s">
        <v>241</v>
      </c>
      <c r="F242" s="345"/>
      <c r="G242" s="345"/>
      <c r="H242" s="345"/>
      <c r="I242" s="345"/>
      <c r="J242" s="345"/>
      <c r="K242" s="5"/>
      <c r="L242" s="346" t="s">
        <v>270</v>
      </c>
      <c r="M242" s="347"/>
      <c r="N242" s="347"/>
      <c r="O242" s="347"/>
      <c r="P242" s="348"/>
      <c r="Q242" s="6"/>
      <c r="R242" s="7"/>
      <c r="S242" s="117"/>
      <c r="T242" s="118"/>
      <c r="U242" s="26"/>
      <c r="V242" s="27"/>
      <c r="W242" s="27"/>
      <c r="X242" s="27"/>
      <c r="Y242" s="28"/>
      <c r="Z242" s="178"/>
      <c r="AA242" s="179"/>
    </row>
    <row r="243" spans="1:27" ht="19.899999999999999" customHeight="1" x14ac:dyDescent="0.15">
      <c r="A243" s="155">
        <f>IFERROR(IF(AND(TRIM($K243)&lt;&gt;"", OR(TRIM($Q243)="", TRIM($R243)="",TRIM($S243)="")),1001,0),3)</f>
        <v>0</v>
      </c>
      <c r="B243" s="155"/>
      <c r="C243" s="173"/>
      <c r="E243" s="344" t="s">
        <v>242</v>
      </c>
      <c r="F243" s="345"/>
      <c r="G243" s="345"/>
      <c r="H243" s="345"/>
      <c r="I243" s="345"/>
      <c r="J243" s="345"/>
      <c r="K243" s="5"/>
      <c r="L243" s="346" t="s">
        <v>271</v>
      </c>
      <c r="M243" s="347"/>
      <c r="N243" s="347"/>
      <c r="O243" s="347"/>
      <c r="P243" s="348"/>
      <c r="Q243" s="6"/>
      <c r="R243" s="7"/>
      <c r="S243" s="117"/>
      <c r="T243" s="118"/>
      <c r="U243" s="26"/>
      <c r="V243" s="27"/>
      <c r="W243" s="27"/>
      <c r="X243" s="27"/>
      <c r="Y243" s="28"/>
      <c r="Z243" s="178"/>
      <c r="AA243" s="179"/>
    </row>
    <row r="244" spans="1:27" ht="19.899999999999999" customHeight="1" x14ac:dyDescent="0.15">
      <c r="A244" s="155">
        <f>IFERROR(IF(AND(TRIM($K244)&lt;&gt;"", OR(TRIM($Q244)="", TRIM($R244)="",TRIM($S244)="")),1001,0),3)</f>
        <v>0</v>
      </c>
      <c r="B244" s="155"/>
      <c r="C244" s="173"/>
      <c r="E244" s="344" t="s">
        <v>243</v>
      </c>
      <c r="F244" s="345"/>
      <c r="G244" s="345"/>
      <c r="H244" s="345"/>
      <c r="I244" s="345"/>
      <c r="J244" s="345"/>
      <c r="K244" s="5"/>
      <c r="L244" s="346" t="s">
        <v>272</v>
      </c>
      <c r="M244" s="347"/>
      <c r="N244" s="347"/>
      <c r="O244" s="347"/>
      <c r="P244" s="348"/>
      <c r="Q244" s="6"/>
      <c r="R244" s="7"/>
      <c r="S244" s="117"/>
      <c r="T244" s="118"/>
      <c r="U244" s="26"/>
      <c r="V244" s="27"/>
      <c r="W244" s="27"/>
      <c r="X244" s="27"/>
      <c r="Y244" s="28"/>
      <c r="Z244" s="178"/>
      <c r="AA244" s="179"/>
    </row>
    <row r="245" spans="1:27" ht="19.899999999999999" customHeight="1" x14ac:dyDescent="0.15">
      <c r="A245" s="155">
        <f>IFERROR(IF(AND(TRIM($K245)&lt;&gt;"", OR(TRIM($Q245)="", TRIM($R245)="",TRIM($S245)="")),1001,0),3)</f>
        <v>0</v>
      </c>
      <c r="B245" s="155"/>
      <c r="C245" s="173"/>
      <c r="E245" s="344" t="s">
        <v>244</v>
      </c>
      <c r="F245" s="345"/>
      <c r="G245" s="345"/>
      <c r="H245" s="345"/>
      <c r="I245" s="345"/>
      <c r="J245" s="345"/>
      <c r="K245" s="5"/>
      <c r="L245" s="346" t="s">
        <v>273</v>
      </c>
      <c r="M245" s="347"/>
      <c r="N245" s="347"/>
      <c r="O245" s="347"/>
      <c r="P245" s="348"/>
      <c r="Q245" s="6"/>
      <c r="R245" s="7"/>
      <c r="S245" s="117"/>
      <c r="T245" s="118"/>
      <c r="U245" s="26"/>
      <c r="V245" s="27"/>
      <c r="W245" s="27"/>
      <c r="X245" s="27"/>
      <c r="Y245" s="28"/>
      <c r="Z245" s="178"/>
      <c r="AA245" s="179"/>
    </row>
    <row r="246" spans="1:27" ht="19.899999999999999" customHeight="1" x14ac:dyDescent="0.15">
      <c r="A246" s="155">
        <f>IFERROR(IF(AND(TRIM($K246)&lt;&gt;"", OR(TRIM($Q246)="", TRIM($R246)="",TRIM($S246)="")),1001,0),3)</f>
        <v>0</v>
      </c>
      <c r="B246" s="155"/>
      <c r="C246" s="173"/>
      <c r="E246" s="344" t="s">
        <v>245</v>
      </c>
      <c r="F246" s="345"/>
      <c r="G246" s="345"/>
      <c r="H246" s="345"/>
      <c r="I246" s="345"/>
      <c r="J246" s="345"/>
      <c r="K246" s="5"/>
      <c r="L246" s="346" t="s">
        <v>274</v>
      </c>
      <c r="M246" s="347"/>
      <c r="N246" s="347"/>
      <c r="O246" s="347"/>
      <c r="P246" s="348"/>
      <c r="Q246" s="6"/>
      <c r="R246" s="7"/>
      <c r="S246" s="117"/>
      <c r="T246" s="118"/>
      <c r="U246" s="26"/>
      <c r="V246" s="27"/>
      <c r="W246" s="27"/>
      <c r="X246" s="27"/>
      <c r="Y246" s="28"/>
      <c r="Z246" s="178"/>
      <c r="AA246" s="179"/>
    </row>
    <row r="247" spans="1:27" ht="19.899999999999999" customHeight="1" x14ac:dyDescent="0.15">
      <c r="A247" s="155">
        <f>IFERROR(IF(AND(TRIM($K247)&lt;&gt;"", OR(TRIM($Q247)="", TRIM($R247)="",TRIM($S247)="")),1001,0),3)</f>
        <v>0</v>
      </c>
      <c r="B247" s="155"/>
      <c r="C247" s="173"/>
      <c r="E247" s="344" t="s">
        <v>246</v>
      </c>
      <c r="F247" s="345"/>
      <c r="G247" s="345"/>
      <c r="H247" s="345"/>
      <c r="I247" s="345"/>
      <c r="J247" s="345"/>
      <c r="K247" s="5"/>
      <c r="L247" s="346" t="s">
        <v>275</v>
      </c>
      <c r="M247" s="347"/>
      <c r="N247" s="347"/>
      <c r="O247" s="347"/>
      <c r="P247" s="348"/>
      <c r="Q247" s="6"/>
      <c r="R247" s="7"/>
      <c r="S247" s="117"/>
      <c r="T247" s="118"/>
      <c r="U247" s="26"/>
      <c r="V247" s="27"/>
      <c r="W247" s="27"/>
      <c r="X247" s="27"/>
      <c r="Y247" s="28"/>
      <c r="Z247" s="178"/>
      <c r="AA247" s="179"/>
    </row>
    <row r="248" spans="1:27" ht="19.899999999999999" customHeight="1" x14ac:dyDescent="0.15">
      <c r="A248" s="155">
        <f>IFERROR(IF(AND(TRIM($K248)&lt;&gt;"", OR(TRIM($Q248)="", TRIM($R248)="",TRIM($S248)="")),1001,0),3)</f>
        <v>0</v>
      </c>
      <c r="B248" s="155"/>
      <c r="C248" s="173"/>
      <c r="E248" s="344" t="s">
        <v>247</v>
      </c>
      <c r="F248" s="345"/>
      <c r="G248" s="345"/>
      <c r="H248" s="345"/>
      <c r="I248" s="345"/>
      <c r="J248" s="345"/>
      <c r="K248" s="5"/>
      <c r="L248" s="346" t="s">
        <v>276</v>
      </c>
      <c r="M248" s="347"/>
      <c r="N248" s="347"/>
      <c r="O248" s="347"/>
      <c r="P248" s="348"/>
      <c r="Q248" s="6"/>
      <c r="R248" s="7"/>
      <c r="S248" s="117"/>
      <c r="T248" s="118"/>
      <c r="U248" s="26"/>
      <c r="V248" s="27"/>
      <c r="W248" s="27"/>
      <c r="X248" s="27"/>
      <c r="Y248" s="28"/>
      <c r="Z248" s="178"/>
      <c r="AA248" s="179"/>
    </row>
    <row r="249" spans="1:27" ht="19.899999999999999" customHeight="1" x14ac:dyDescent="0.15">
      <c r="A249" s="155">
        <f>IFERROR(IF(AND(TRIM($K249)&lt;&gt;"", OR(TRIM($Q249)="", TRIM($R249)="",TRIM($S249)="")),1001,0),3)</f>
        <v>0</v>
      </c>
      <c r="B249" s="155"/>
      <c r="C249" s="173"/>
      <c r="E249" s="344" t="s">
        <v>248</v>
      </c>
      <c r="F249" s="345"/>
      <c r="G249" s="345"/>
      <c r="H249" s="345"/>
      <c r="I249" s="345"/>
      <c r="J249" s="345"/>
      <c r="K249" s="5"/>
      <c r="L249" s="346" t="s">
        <v>277</v>
      </c>
      <c r="M249" s="347"/>
      <c r="N249" s="347"/>
      <c r="O249" s="347"/>
      <c r="P249" s="348"/>
      <c r="Q249" s="6"/>
      <c r="R249" s="7"/>
      <c r="S249" s="117"/>
      <c r="T249" s="118"/>
      <c r="U249" s="26"/>
      <c r="V249" s="27"/>
      <c r="W249" s="27"/>
      <c r="X249" s="27"/>
      <c r="Y249" s="28"/>
      <c r="Z249" s="178"/>
      <c r="AA249" s="179"/>
    </row>
    <row r="250" spans="1:27" ht="19.899999999999999" customHeight="1" x14ac:dyDescent="0.15">
      <c r="A250" s="155">
        <f>IFERROR(IF(AND(TRIM($K250)&lt;&gt;"", OR(TRIM($Q250)="", TRIM($R250)="",TRIM($S250)="")),1001,0),3)</f>
        <v>0</v>
      </c>
      <c r="B250" s="155"/>
      <c r="C250" s="173"/>
      <c r="E250" s="344" t="s">
        <v>249</v>
      </c>
      <c r="F250" s="345"/>
      <c r="G250" s="345"/>
      <c r="H250" s="345"/>
      <c r="I250" s="345"/>
      <c r="J250" s="345"/>
      <c r="K250" s="5"/>
      <c r="L250" s="346" t="s">
        <v>278</v>
      </c>
      <c r="M250" s="347"/>
      <c r="N250" s="347"/>
      <c r="O250" s="347"/>
      <c r="P250" s="348"/>
      <c r="Q250" s="6"/>
      <c r="R250" s="7"/>
      <c r="S250" s="117"/>
      <c r="T250" s="118"/>
      <c r="U250" s="26"/>
      <c r="V250" s="27"/>
      <c r="W250" s="27"/>
      <c r="X250" s="27"/>
      <c r="Y250" s="28"/>
      <c r="Z250" s="178"/>
      <c r="AA250" s="179"/>
    </row>
    <row r="251" spans="1:27" ht="19.899999999999999" customHeight="1" x14ac:dyDescent="0.15">
      <c r="A251" s="155">
        <f>IFERROR(IF(AND(TRIM($K251)&lt;&gt;"", OR(TRIM($Q251)="", TRIM($R251)="",TRIM($S251)="")),1001,0),3)</f>
        <v>0</v>
      </c>
      <c r="B251" s="155"/>
      <c r="C251" s="173"/>
      <c r="E251" s="344" t="s">
        <v>250</v>
      </c>
      <c r="F251" s="345"/>
      <c r="G251" s="345"/>
      <c r="H251" s="345"/>
      <c r="I251" s="345"/>
      <c r="J251" s="345"/>
      <c r="K251" s="5"/>
      <c r="L251" s="346" t="s">
        <v>279</v>
      </c>
      <c r="M251" s="347"/>
      <c r="N251" s="347"/>
      <c r="O251" s="347"/>
      <c r="P251" s="348"/>
      <c r="Q251" s="6"/>
      <c r="R251" s="7"/>
      <c r="S251" s="117"/>
      <c r="T251" s="118"/>
      <c r="U251" s="26"/>
      <c r="V251" s="27"/>
      <c r="W251" s="27"/>
      <c r="X251" s="27"/>
      <c r="Y251" s="28"/>
      <c r="Z251" s="178"/>
      <c r="AA251" s="179"/>
    </row>
    <row r="252" spans="1:27" ht="19.899999999999999" customHeight="1" x14ac:dyDescent="0.15">
      <c r="A252" s="155">
        <f>IFERROR(IF(AND(TRIM($K252)&lt;&gt;"", OR(TRIM($Q252)="", TRIM($R252)="",TRIM($S252)="")),1001,0),3)</f>
        <v>0</v>
      </c>
      <c r="B252" s="155"/>
      <c r="C252" s="173"/>
      <c r="E252" s="344" t="s">
        <v>251</v>
      </c>
      <c r="F252" s="345"/>
      <c r="G252" s="345"/>
      <c r="H252" s="345"/>
      <c r="I252" s="345"/>
      <c r="J252" s="345"/>
      <c r="K252" s="5"/>
      <c r="L252" s="346" t="s">
        <v>280</v>
      </c>
      <c r="M252" s="347"/>
      <c r="N252" s="347"/>
      <c r="O252" s="347"/>
      <c r="P252" s="348"/>
      <c r="Q252" s="6"/>
      <c r="R252" s="7"/>
      <c r="S252" s="117"/>
      <c r="T252" s="118"/>
      <c r="U252" s="26"/>
      <c r="V252" s="27"/>
      <c r="W252" s="27"/>
      <c r="X252" s="27"/>
      <c r="Y252" s="28"/>
      <c r="Z252" s="178"/>
      <c r="AA252" s="179"/>
    </row>
    <row r="253" spans="1:27" ht="19.899999999999999" customHeight="1" x14ac:dyDescent="0.15">
      <c r="A253" s="155">
        <f>IFERROR(IF(AND(TRIM($K253)&lt;&gt;"", OR(TRIM($Q253)="", TRIM($R253)="",TRIM($S253)="")),1001,0),3)</f>
        <v>0</v>
      </c>
      <c r="B253" s="155"/>
      <c r="C253" s="173"/>
      <c r="E253" s="344" t="s">
        <v>252</v>
      </c>
      <c r="F253" s="345"/>
      <c r="G253" s="345"/>
      <c r="H253" s="345"/>
      <c r="I253" s="345"/>
      <c r="J253" s="345"/>
      <c r="K253" s="5"/>
      <c r="L253" s="346" t="s">
        <v>281</v>
      </c>
      <c r="M253" s="347"/>
      <c r="N253" s="347"/>
      <c r="O253" s="347"/>
      <c r="P253" s="348"/>
      <c r="Q253" s="6"/>
      <c r="R253" s="7"/>
      <c r="S253" s="117"/>
      <c r="T253" s="118"/>
      <c r="U253" s="26"/>
      <c r="V253" s="27"/>
      <c r="W253" s="27"/>
      <c r="X253" s="27"/>
      <c r="Y253" s="28"/>
      <c r="Z253" s="178"/>
      <c r="AA253" s="179"/>
    </row>
    <row r="254" spans="1:27" ht="19.899999999999999" customHeight="1" x14ac:dyDescent="0.15">
      <c r="A254" s="155">
        <f>IFERROR(IF(AND(TRIM($K254)&lt;&gt;"", OR(TRIM($Q254)="", TRIM($R254)="",TRIM($S254)="")),1001,0),3)</f>
        <v>0</v>
      </c>
      <c r="B254" s="155"/>
      <c r="C254" s="173"/>
      <c r="E254" s="344" t="s">
        <v>253</v>
      </c>
      <c r="F254" s="345"/>
      <c r="G254" s="345"/>
      <c r="H254" s="345"/>
      <c r="I254" s="345"/>
      <c r="J254" s="345"/>
      <c r="K254" s="5"/>
      <c r="L254" s="346" t="s">
        <v>282</v>
      </c>
      <c r="M254" s="347"/>
      <c r="N254" s="347"/>
      <c r="O254" s="347"/>
      <c r="P254" s="348"/>
      <c r="Q254" s="6"/>
      <c r="R254" s="7"/>
      <c r="S254" s="117"/>
      <c r="T254" s="118"/>
      <c r="U254" s="26"/>
      <c r="V254" s="27"/>
      <c r="W254" s="27"/>
      <c r="X254" s="27"/>
      <c r="Y254" s="28"/>
      <c r="Z254" s="178"/>
      <c r="AA254" s="179"/>
    </row>
    <row r="255" spans="1:27" ht="19.899999999999999" customHeight="1" x14ac:dyDescent="0.15">
      <c r="A255" s="155">
        <f>IFERROR(IF(AND(TRIM($K255)&lt;&gt;"", OR(TRIM($Q255)="", TRIM($R255)="",TRIM($S255)="")),1001,0),3)</f>
        <v>0</v>
      </c>
      <c r="B255" s="155"/>
      <c r="C255" s="173"/>
      <c r="E255" s="344" t="s">
        <v>254</v>
      </c>
      <c r="F255" s="345"/>
      <c r="G255" s="345"/>
      <c r="H255" s="345"/>
      <c r="I255" s="345"/>
      <c r="J255" s="345"/>
      <c r="K255" s="5"/>
      <c r="L255" s="346" t="s">
        <v>283</v>
      </c>
      <c r="M255" s="347"/>
      <c r="N255" s="347"/>
      <c r="O255" s="347"/>
      <c r="P255" s="348"/>
      <c r="Q255" s="6"/>
      <c r="R255" s="7"/>
      <c r="S255" s="117"/>
      <c r="T255" s="118"/>
      <c r="U255" s="26"/>
      <c r="V255" s="27"/>
      <c r="W255" s="27"/>
      <c r="X255" s="27"/>
      <c r="Y255" s="28"/>
      <c r="Z255" s="178"/>
      <c r="AA255" s="179"/>
    </row>
    <row r="256" spans="1:27" ht="19.899999999999999" customHeight="1" x14ac:dyDescent="0.15">
      <c r="A256" s="155">
        <f>IFERROR(IF(AND(TRIM($K256)&lt;&gt;"", OR(TRIM($Q256)="", TRIM($R256)="",TRIM($S256)="")),1001,0),3)</f>
        <v>0</v>
      </c>
      <c r="B256" s="155"/>
      <c r="C256" s="173"/>
      <c r="E256" s="344" t="s">
        <v>255</v>
      </c>
      <c r="F256" s="345"/>
      <c r="G256" s="345"/>
      <c r="H256" s="345"/>
      <c r="I256" s="345"/>
      <c r="J256" s="345"/>
      <c r="K256" s="5"/>
      <c r="L256" s="346" t="s">
        <v>284</v>
      </c>
      <c r="M256" s="347"/>
      <c r="N256" s="347"/>
      <c r="O256" s="347"/>
      <c r="P256" s="348"/>
      <c r="Q256" s="6"/>
      <c r="R256" s="7"/>
      <c r="S256" s="117"/>
      <c r="T256" s="118"/>
      <c r="U256" s="26"/>
      <c r="V256" s="27"/>
      <c r="W256" s="27"/>
      <c r="X256" s="27"/>
      <c r="Y256" s="28"/>
      <c r="Z256" s="178"/>
      <c r="AA256" s="179"/>
    </row>
    <row r="257" spans="1:27" ht="19.899999999999999" customHeight="1" x14ac:dyDescent="0.15">
      <c r="A257" s="155">
        <f>IFERROR(IF(AND(TRIM($K257)&lt;&gt;"", OR(TRIM($Q257)="", TRIM($R257)="",TRIM($S257)="")),1001,0),3)</f>
        <v>0</v>
      </c>
      <c r="B257" s="155"/>
      <c r="C257" s="173"/>
      <c r="E257" s="344" t="s">
        <v>256</v>
      </c>
      <c r="F257" s="345"/>
      <c r="G257" s="345"/>
      <c r="H257" s="345"/>
      <c r="I257" s="345"/>
      <c r="J257" s="345"/>
      <c r="K257" s="5"/>
      <c r="L257" s="346" t="s">
        <v>285</v>
      </c>
      <c r="M257" s="347"/>
      <c r="N257" s="347"/>
      <c r="O257" s="347"/>
      <c r="P257" s="348"/>
      <c r="Q257" s="6"/>
      <c r="R257" s="7"/>
      <c r="S257" s="117"/>
      <c r="T257" s="118"/>
      <c r="U257" s="26"/>
      <c r="V257" s="27"/>
      <c r="W257" s="27"/>
      <c r="X257" s="27"/>
      <c r="Y257" s="28"/>
      <c r="Z257" s="178"/>
      <c r="AA257" s="179"/>
    </row>
    <row r="258" spans="1:27" ht="19.899999999999999" customHeight="1" x14ac:dyDescent="0.15">
      <c r="A258" s="155">
        <f>IFERROR(IF(AND(TRIM($K258)&lt;&gt;"", OR(TRIM($Q258)="", TRIM($R258)="",TRIM($S258)="")),1001,0),3)</f>
        <v>0</v>
      </c>
      <c r="B258" s="155"/>
      <c r="C258" s="173"/>
      <c r="E258" s="344" t="s">
        <v>257</v>
      </c>
      <c r="F258" s="345"/>
      <c r="G258" s="345"/>
      <c r="H258" s="345"/>
      <c r="I258" s="345"/>
      <c r="J258" s="345"/>
      <c r="K258" s="5"/>
      <c r="L258" s="346" t="s">
        <v>286</v>
      </c>
      <c r="M258" s="347"/>
      <c r="N258" s="347"/>
      <c r="O258" s="347"/>
      <c r="P258" s="348"/>
      <c r="Q258" s="6"/>
      <c r="R258" s="7"/>
      <c r="S258" s="117"/>
      <c r="T258" s="118"/>
      <c r="U258" s="26"/>
      <c r="V258" s="27"/>
      <c r="W258" s="27"/>
      <c r="X258" s="27"/>
      <c r="Y258" s="28"/>
      <c r="Z258" s="178"/>
      <c r="AA258" s="179"/>
    </row>
    <row r="259" spans="1:27" ht="19.899999999999999" customHeight="1" x14ac:dyDescent="0.15">
      <c r="A259" s="155">
        <f>IFERROR(IF(AND(TRIM($K259)&lt;&gt;"", OR(TRIM($Q259)="", TRIM($R259)="",TRIM($S259)="")),1001,0),3)</f>
        <v>0</v>
      </c>
      <c r="B259" s="155"/>
      <c r="C259" s="173"/>
      <c r="E259" s="344" t="s">
        <v>258</v>
      </c>
      <c r="F259" s="345"/>
      <c r="G259" s="345"/>
      <c r="H259" s="345"/>
      <c r="I259" s="345"/>
      <c r="J259" s="345"/>
      <c r="K259" s="5"/>
      <c r="L259" s="346" t="s">
        <v>287</v>
      </c>
      <c r="M259" s="347"/>
      <c r="N259" s="347"/>
      <c r="O259" s="347"/>
      <c r="P259" s="348"/>
      <c r="Q259" s="6"/>
      <c r="R259" s="7"/>
      <c r="S259" s="117"/>
      <c r="T259" s="118"/>
      <c r="U259" s="26"/>
      <c r="V259" s="27"/>
      <c r="W259" s="27"/>
      <c r="X259" s="27"/>
      <c r="Y259" s="28"/>
      <c r="Z259" s="178"/>
      <c r="AA259" s="179"/>
    </row>
    <row r="260" spans="1:27" ht="19.899999999999999" customHeight="1" x14ac:dyDescent="0.15">
      <c r="A260" s="155">
        <f>IFERROR(IF(AND(TRIM($K260)&lt;&gt;"", OR(TRIM($Q260)="", TRIM($R260)="",TRIM($S260)="")),1001,0),3)</f>
        <v>0</v>
      </c>
      <c r="B260" s="155"/>
      <c r="C260" s="173"/>
      <c r="E260" s="355" t="s">
        <v>259</v>
      </c>
      <c r="F260" s="356"/>
      <c r="G260" s="356"/>
      <c r="H260" s="356"/>
      <c r="I260" s="356"/>
      <c r="J260" s="356"/>
      <c r="K260" s="8"/>
      <c r="L260" s="357" t="s">
        <v>288</v>
      </c>
      <c r="M260" s="358"/>
      <c r="N260" s="358"/>
      <c r="O260" s="358"/>
      <c r="P260" s="359"/>
      <c r="Q260" s="9"/>
      <c r="R260" s="10"/>
      <c r="S260" s="119"/>
      <c r="T260" s="120"/>
      <c r="U260" s="138"/>
      <c r="V260" s="139"/>
      <c r="W260" s="139"/>
      <c r="X260" s="139"/>
      <c r="Y260" s="140"/>
      <c r="Z260" s="178"/>
      <c r="AA260" s="179"/>
    </row>
    <row r="261" spans="1:27" ht="19.899999999999999" customHeight="1" x14ac:dyDescent="0.15">
      <c r="A261" s="155"/>
      <c r="B261" s="155"/>
      <c r="C261" s="173"/>
      <c r="Z261" s="178"/>
      <c r="AA261" s="179"/>
    </row>
    <row r="262" spans="1:27" ht="20.100000000000001" customHeight="1" x14ac:dyDescent="0.15">
      <c r="A262" s="155"/>
      <c r="B262" s="155"/>
      <c r="C262" s="169"/>
      <c r="D262" s="174">
        <v>5</v>
      </c>
      <c r="E262" s="325" t="s">
        <v>290</v>
      </c>
      <c r="F262" s="325"/>
      <c r="G262" s="199"/>
      <c r="H262" s="199"/>
      <c r="I262" s="199"/>
      <c r="J262" s="199"/>
      <c r="K262" s="199"/>
      <c r="L262" s="199"/>
      <c r="M262" s="199"/>
      <c r="N262" s="199"/>
      <c r="O262" s="199"/>
      <c r="P262" s="199"/>
      <c r="Q262" s="199"/>
      <c r="R262" s="199"/>
      <c r="S262" s="199"/>
      <c r="T262" s="199"/>
      <c r="U262" s="199"/>
      <c r="V262" s="199"/>
      <c r="W262" s="199"/>
      <c r="X262" s="199"/>
      <c r="Y262" s="199"/>
      <c r="Z262" s="184"/>
      <c r="AA262" s="179"/>
    </row>
    <row r="263" spans="1:27" ht="20.100000000000001" customHeight="1" x14ac:dyDescent="0.15">
      <c r="A263" s="155"/>
      <c r="B263" s="155"/>
      <c r="C263" s="173"/>
      <c r="D263" s="360"/>
      <c r="E263" s="361"/>
      <c r="F263" s="239" t="s">
        <v>182</v>
      </c>
      <c r="G263" s="239"/>
      <c r="H263" s="239"/>
      <c r="I263" s="239"/>
      <c r="J263" s="239"/>
      <c r="K263" s="239"/>
      <c r="L263" s="239"/>
      <c r="M263" s="239"/>
      <c r="N263" s="239"/>
      <c r="O263" s="239"/>
      <c r="P263" s="239"/>
      <c r="Q263" s="239"/>
      <c r="R263" s="239"/>
      <c r="S263" s="239"/>
      <c r="T263" s="239"/>
      <c r="U263" s="239"/>
      <c r="V263" s="362"/>
      <c r="W263" s="363" t="s">
        <v>183</v>
      </c>
      <c r="X263" s="363"/>
      <c r="Y263" s="364"/>
      <c r="Z263" s="178"/>
      <c r="AA263" s="179"/>
    </row>
    <row r="264" spans="1:27" ht="19.899999999999999" customHeight="1" x14ac:dyDescent="0.15">
      <c r="A264" s="155"/>
      <c r="B264" s="155"/>
      <c r="C264" s="173"/>
      <c r="D264" s="360"/>
      <c r="E264" s="365" t="s">
        <v>184</v>
      </c>
      <c r="F264" s="130"/>
      <c r="G264" s="131"/>
      <c r="H264" s="131"/>
      <c r="I264" s="131"/>
      <c r="J264" s="131"/>
      <c r="K264" s="131"/>
      <c r="L264" s="131"/>
      <c r="M264" s="131"/>
      <c r="N264" s="131"/>
      <c r="O264" s="131"/>
      <c r="P264" s="131"/>
      <c r="Q264" s="131"/>
      <c r="R264" s="131"/>
      <c r="S264" s="131"/>
      <c r="T264" s="131"/>
      <c r="U264" s="131"/>
      <c r="V264" s="132"/>
      <c r="W264" s="17"/>
      <c r="X264" s="18"/>
      <c r="Y264" s="19"/>
      <c r="Z264" s="178"/>
      <c r="AA264" s="179"/>
    </row>
    <row r="265" spans="1:27" ht="19.899999999999999" customHeight="1" x14ac:dyDescent="0.15">
      <c r="A265" s="155"/>
      <c r="B265" s="155"/>
      <c r="C265" s="173"/>
      <c r="D265" s="360"/>
      <c r="E265" s="365"/>
      <c r="F265" s="133"/>
      <c r="G265" s="100"/>
      <c r="H265" s="100"/>
      <c r="I265" s="100"/>
      <c r="J265" s="100"/>
      <c r="K265" s="100"/>
      <c r="L265" s="100"/>
      <c r="M265" s="100"/>
      <c r="N265" s="100"/>
      <c r="O265" s="100"/>
      <c r="P265" s="100"/>
      <c r="Q265" s="100"/>
      <c r="R265" s="100"/>
      <c r="S265" s="100"/>
      <c r="T265" s="100"/>
      <c r="U265" s="100"/>
      <c r="V265" s="134"/>
      <c r="W265" s="20"/>
      <c r="X265" s="21"/>
      <c r="Y265" s="22"/>
      <c r="Z265" s="178"/>
      <c r="AA265" s="179"/>
    </row>
    <row r="266" spans="1:27" ht="19.899999999999999" customHeight="1" x14ac:dyDescent="0.15">
      <c r="A266" s="155"/>
      <c r="B266" s="155"/>
      <c r="C266" s="173"/>
      <c r="D266" s="360"/>
      <c r="E266" s="366"/>
      <c r="F266" s="135"/>
      <c r="G266" s="136"/>
      <c r="H266" s="136"/>
      <c r="I266" s="136"/>
      <c r="J266" s="136"/>
      <c r="K266" s="136"/>
      <c r="L266" s="136"/>
      <c r="M266" s="136"/>
      <c r="N266" s="136"/>
      <c r="O266" s="136"/>
      <c r="P266" s="136"/>
      <c r="Q266" s="136"/>
      <c r="R266" s="136"/>
      <c r="S266" s="136"/>
      <c r="T266" s="136"/>
      <c r="U266" s="136"/>
      <c r="V266" s="137"/>
      <c r="W266" s="23"/>
      <c r="X266" s="24"/>
      <c r="Y266" s="25"/>
      <c r="Z266" s="178"/>
      <c r="AA266" s="179"/>
    </row>
    <row r="267" spans="1:27" ht="19.899999999999999" customHeight="1" x14ac:dyDescent="0.15">
      <c r="A267" s="155"/>
      <c r="B267" s="155"/>
      <c r="C267" s="173"/>
      <c r="D267" s="360"/>
      <c r="E267" s="365" t="s">
        <v>185</v>
      </c>
      <c r="F267" s="130"/>
      <c r="G267" s="131"/>
      <c r="H267" s="131"/>
      <c r="I267" s="131"/>
      <c r="J267" s="131"/>
      <c r="K267" s="131"/>
      <c r="L267" s="131"/>
      <c r="M267" s="131"/>
      <c r="N267" s="131"/>
      <c r="O267" s="131"/>
      <c r="P267" s="131"/>
      <c r="Q267" s="131"/>
      <c r="R267" s="131"/>
      <c r="S267" s="131"/>
      <c r="T267" s="131"/>
      <c r="U267" s="131"/>
      <c r="V267" s="132"/>
      <c r="W267" s="17"/>
      <c r="X267" s="18"/>
      <c r="Y267" s="19"/>
      <c r="Z267" s="178"/>
      <c r="AA267" s="179"/>
    </row>
    <row r="268" spans="1:27" ht="19.899999999999999" customHeight="1" x14ac:dyDescent="0.15">
      <c r="A268" s="155"/>
      <c r="B268" s="155"/>
      <c r="C268" s="173"/>
      <c r="D268" s="360"/>
      <c r="E268" s="365"/>
      <c r="F268" s="133"/>
      <c r="G268" s="100"/>
      <c r="H268" s="100"/>
      <c r="I268" s="100"/>
      <c r="J268" s="100"/>
      <c r="K268" s="100"/>
      <c r="L268" s="100"/>
      <c r="M268" s="100"/>
      <c r="N268" s="100"/>
      <c r="O268" s="100"/>
      <c r="P268" s="100"/>
      <c r="Q268" s="100"/>
      <c r="R268" s="100"/>
      <c r="S268" s="100"/>
      <c r="T268" s="100"/>
      <c r="U268" s="100"/>
      <c r="V268" s="134"/>
      <c r="W268" s="20"/>
      <c r="X268" s="21"/>
      <c r="Y268" s="22"/>
      <c r="Z268" s="178"/>
      <c r="AA268" s="179"/>
    </row>
    <row r="269" spans="1:27" ht="19.899999999999999" customHeight="1" x14ac:dyDescent="0.15">
      <c r="A269" s="155"/>
      <c r="B269" s="155"/>
      <c r="C269" s="173"/>
      <c r="D269" s="360"/>
      <c r="E269" s="366"/>
      <c r="F269" s="135"/>
      <c r="G269" s="136"/>
      <c r="H269" s="136"/>
      <c r="I269" s="136"/>
      <c r="J269" s="136"/>
      <c r="K269" s="136"/>
      <c r="L269" s="136"/>
      <c r="M269" s="136"/>
      <c r="N269" s="136"/>
      <c r="O269" s="136"/>
      <c r="P269" s="136"/>
      <c r="Q269" s="136"/>
      <c r="R269" s="136"/>
      <c r="S269" s="136"/>
      <c r="T269" s="136"/>
      <c r="U269" s="136"/>
      <c r="V269" s="137"/>
      <c r="W269" s="23"/>
      <c r="X269" s="24"/>
      <c r="Y269" s="25"/>
      <c r="Z269" s="178"/>
      <c r="AA269" s="179"/>
    </row>
    <row r="270" spans="1:27" ht="19.899999999999999" customHeight="1" x14ac:dyDescent="0.15">
      <c r="A270" s="155"/>
      <c r="B270" s="155"/>
      <c r="C270" s="173"/>
      <c r="D270" s="360"/>
      <c r="E270" s="365" t="s">
        <v>186</v>
      </c>
      <c r="F270" s="130"/>
      <c r="G270" s="131"/>
      <c r="H270" s="131"/>
      <c r="I270" s="131"/>
      <c r="J270" s="131"/>
      <c r="K270" s="131"/>
      <c r="L270" s="131"/>
      <c r="M270" s="131"/>
      <c r="N270" s="131"/>
      <c r="O270" s="131"/>
      <c r="P270" s="131"/>
      <c r="Q270" s="131"/>
      <c r="R270" s="131"/>
      <c r="S270" s="131"/>
      <c r="T270" s="131"/>
      <c r="U270" s="131"/>
      <c r="V270" s="132"/>
      <c r="W270" s="17"/>
      <c r="X270" s="18"/>
      <c r="Y270" s="19"/>
      <c r="Z270" s="178"/>
      <c r="AA270" s="179"/>
    </row>
    <row r="271" spans="1:27" ht="19.899999999999999" customHeight="1" x14ac:dyDescent="0.15">
      <c r="A271" s="155"/>
      <c r="B271" s="155"/>
      <c r="C271" s="173"/>
      <c r="D271" s="360"/>
      <c r="E271" s="365"/>
      <c r="F271" s="133"/>
      <c r="G271" s="100"/>
      <c r="H271" s="100"/>
      <c r="I271" s="100"/>
      <c r="J271" s="100"/>
      <c r="K271" s="100"/>
      <c r="L271" s="100"/>
      <c r="M271" s="100"/>
      <c r="N271" s="100"/>
      <c r="O271" s="100"/>
      <c r="P271" s="100"/>
      <c r="Q271" s="100"/>
      <c r="R271" s="100"/>
      <c r="S271" s="100"/>
      <c r="T271" s="100"/>
      <c r="U271" s="100"/>
      <c r="V271" s="134"/>
      <c r="W271" s="20"/>
      <c r="X271" s="21"/>
      <c r="Y271" s="22"/>
      <c r="Z271" s="178"/>
      <c r="AA271" s="179"/>
    </row>
    <row r="272" spans="1:27" ht="19.899999999999999" customHeight="1" x14ac:dyDescent="0.15">
      <c r="A272" s="155"/>
      <c r="B272" s="155"/>
      <c r="C272" s="173"/>
      <c r="D272" s="360"/>
      <c r="E272" s="366"/>
      <c r="F272" s="135"/>
      <c r="G272" s="136"/>
      <c r="H272" s="136"/>
      <c r="I272" s="136"/>
      <c r="J272" s="136"/>
      <c r="K272" s="136"/>
      <c r="L272" s="136"/>
      <c r="M272" s="136"/>
      <c r="N272" s="136"/>
      <c r="O272" s="136"/>
      <c r="P272" s="136"/>
      <c r="Q272" s="136"/>
      <c r="R272" s="136"/>
      <c r="S272" s="136"/>
      <c r="T272" s="136"/>
      <c r="U272" s="136"/>
      <c r="V272" s="137"/>
      <c r="W272" s="23"/>
      <c r="X272" s="24"/>
      <c r="Y272" s="25"/>
      <c r="Z272" s="178"/>
      <c r="AA272" s="179"/>
    </row>
    <row r="273" spans="1:27" ht="20.100000000000001" customHeight="1" x14ac:dyDescent="0.15">
      <c r="A273" s="155"/>
      <c r="B273" s="155"/>
      <c r="C273" s="169"/>
      <c r="D273" s="174"/>
      <c r="E273" s="325"/>
      <c r="F273" s="325"/>
      <c r="G273" s="199"/>
      <c r="H273" s="199"/>
      <c r="I273" s="199"/>
      <c r="J273" s="199"/>
      <c r="K273" s="199"/>
      <c r="L273" s="199"/>
      <c r="M273" s="199"/>
      <c r="N273" s="199"/>
      <c r="O273" s="199"/>
      <c r="P273" s="199"/>
      <c r="Q273" s="199"/>
      <c r="R273" s="199"/>
      <c r="S273" s="199"/>
      <c r="T273" s="199"/>
      <c r="U273" s="199"/>
      <c r="V273" s="199"/>
      <c r="W273" s="199"/>
      <c r="X273" s="199"/>
      <c r="Y273" s="199"/>
      <c r="Z273" s="184"/>
      <c r="AA273" s="179"/>
    </row>
    <row r="274" spans="1:27" ht="20.100000000000001" customHeight="1" x14ac:dyDescent="0.15">
      <c r="A274" s="155"/>
      <c r="B274" s="155"/>
      <c r="C274" s="169"/>
      <c r="D274" s="174">
        <v>6</v>
      </c>
      <c r="E274" s="325" t="s">
        <v>207</v>
      </c>
      <c r="F274" s="325"/>
      <c r="G274" s="199"/>
      <c r="H274" s="199"/>
      <c r="I274" s="199"/>
      <c r="J274" s="199"/>
      <c r="K274" s="199"/>
      <c r="L274" s="199"/>
      <c r="M274" s="199"/>
      <c r="N274" s="199"/>
      <c r="O274" s="199"/>
      <c r="P274" s="199"/>
      <c r="Q274" s="199"/>
      <c r="R274" s="199"/>
      <c r="S274" s="199"/>
      <c r="T274" s="199"/>
      <c r="U274" s="199"/>
      <c r="V274" s="199"/>
      <c r="W274" s="199"/>
      <c r="X274" s="199"/>
      <c r="Y274" s="199"/>
      <c r="Z274" s="184"/>
      <c r="AA274" s="179"/>
    </row>
    <row r="275" spans="1:27" ht="45" customHeight="1" x14ac:dyDescent="0.15">
      <c r="A275" s="155"/>
      <c r="B275" s="155"/>
      <c r="C275" s="169"/>
      <c r="D275" s="174"/>
      <c r="E275" s="326" t="s">
        <v>225</v>
      </c>
      <c r="F275" s="326"/>
      <c r="G275" s="326"/>
      <c r="H275" s="326"/>
      <c r="I275" s="326"/>
      <c r="J275" s="326"/>
      <c r="K275" s="326"/>
      <c r="L275" s="326"/>
      <c r="M275" s="326"/>
      <c r="N275" s="326"/>
      <c r="O275" s="326"/>
      <c r="P275" s="326"/>
      <c r="Q275" s="326"/>
      <c r="R275" s="326"/>
      <c r="S275" s="326"/>
      <c r="T275" s="326"/>
      <c r="U275" s="326"/>
      <c r="V275" s="326"/>
      <c r="W275" s="326"/>
      <c r="X275" s="326"/>
      <c r="Y275" s="326"/>
      <c r="Z275" s="184"/>
      <c r="AA275" s="179"/>
    </row>
    <row r="276" spans="1:27" ht="19.899999999999999" customHeight="1" x14ac:dyDescent="0.15">
      <c r="A276" s="155"/>
      <c r="B276" s="155"/>
      <c r="C276" s="169"/>
      <c r="D276" s="174"/>
      <c r="E276" s="367" t="s">
        <v>208</v>
      </c>
      <c r="F276" s="368"/>
      <c r="G276" s="368"/>
      <c r="H276" s="368"/>
      <c r="I276" s="368"/>
      <c r="J276" s="368"/>
      <c r="K276" s="368"/>
      <c r="L276" s="368"/>
      <c r="M276" s="368"/>
      <c r="N276" s="369" t="s">
        <v>226</v>
      </c>
      <c r="O276" s="369"/>
      <c r="P276" s="369"/>
      <c r="Q276" s="370" t="s">
        <v>223</v>
      </c>
      <c r="R276" s="370"/>
      <c r="S276" s="370"/>
      <c r="T276" s="370"/>
      <c r="U276" s="370"/>
      <c r="V276" s="370"/>
      <c r="W276" s="370"/>
      <c r="X276" s="370"/>
      <c r="Y276" s="371"/>
      <c r="Z276" s="184"/>
      <c r="AA276" s="179"/>
    </row>
    <row r="277" spans="1:27" ht="19.899999999999999" customHeight="1" x14ac:dyDescent="0.15">
      <c r="A277" s="155"/>
      <c r="B277" s="155"/>
      <c r="C277" s="173"/>
      <c r="E277" s="372" t="s">
        <v>203</v>
      </c>
      <c r="F277" s="373"/>
      <c r="G277" s="373"/>
      <c r="H277" s="374"/>
      <c r="I277" s="375" t="s">
        <v>202</v>
      </c>
      <c r="J277" s="376"/>
      <c r="K277" s="376"/>
      <c r="L277" s="376"/>
      <c r="M277" s="377"/>
      <c r="N277" s="67"/>
      <c r="O277" s="68"/>
      <c r="P277" s="69"/>
      <c r="Q277" s="64"/>
      <c r="R277" s="65"/>
      <c r="S277" s="65"/>
      <c r="T277" s="65"/>
      <c r="U277" s="65"/>
      <c r="V277" s="65"/>
      <c r="W277" s="65"/>
      <c r="X277" s="65"/>
      <c r="Y277" s="66"/>
      <c r="Z277" s="178"/>
      <c r="AA277" s="179"/>
    </row>
    <row r="278" spans="1:27" ht="19.899999999999999" customHeight="1" x14ac:dyDescent="0.15">
      <c r="A278" s="155"/>
      <c r="B278" s="155"/>
      <c r="C278" s="173"/>
      <c r="E278" s="372"/>
      <c r="F278" s="373"/>
      <c r="G278" s="373"/>
      <c r="H278" s="374"/>
      <c r="I278" s="378" t="s">
        <v>201</v>
      </c>
      <c r="J278" s="261"/>
      <c r="K278" s="261"/>
      <c r="L278" s="261"/>
      <c r="M278" s="379"/>
      <c r="N278" s="58"/>
      <c r="O278" s="59"/>
      <c r="P278" s="60"/>
      <c r="Q278" s="43"/>
      <c r="R278" s="44"/>
      <c r="S278" s="44"/>
      <c r="T278" s="44"/>
      <c r="U278" s="44"/>
      <c r="V278" s="44"/>
      <c r="W278" s="44"/>
      <c r="X278" s="44"/>
      <c r="Y278" s="45"/>
      <c r="Z278" s="178"/>
      <c r="AA278" s="179"/>
    </row>
    <row r="279" spans="1:27" ht="19.899999999999999" customHeight="1" x14ac:dyDescent="0.15">
      <c r="A279" s="155"/>
      <c r="B279" s="155"/>
      <c r="C279" s="173"/>
      <c r="E279" s="372"/>
      <c r="F279" s="373"/>
      <c r="G279" s="373"/>
      <c r="H279" s="374"/>
      <c r="I279" s="378" t="s">
        <v>200</v>
      </c>
      <c r="J279" s="261"/>
      <c r="K279" s="261"/>
      <c r="L279" s="261"/>
      <c r="M279" s="379"/>
      <c r="N279" s="58"/>
      <c r="O279" s="59"/>
      <c r="P279" s="60"/>
      <c r="Q279" s="43"/>
      <c r="R279" s="44"/>
      <c r="S279" s="44"/>
      <c r="T279" s="44"/>
      <c r="U279" s="44"/>
      <c r="V279" s="44"/>
      <c r="W279" s="44"/>
      <c r="X279" s="44"/>
      <c r="Y279" s="45"/>
      <c r="Z279" s="178"/>
      <c r="AA279" s="179"/>
    </row>
    <row r="280" spans="1:27" ht="19.899999999999999" customHeight="1" x14ac:dyDescent="0.15">
      <c r="A280" s="155"/>
      <c r="B280" s="155"/>
      <c r="C280" s="173"/>
      <c r="E280" s="372"/>
      <c r="F280" s="373"/>
      <c r="G280" s="373"/>
      <c r="H280" s="374"/>
      <c r="I280" s="378" t="s">
        <v>199</v>
      </c>
      <c r="J280" s="261"/>
      <c r="K280" s="261"/>
      <c r="L280" s="261"/>
      <c r="M280" s="379"/>
      <c r="N280" s="58"/>
      <c r="O280" s="59"/>
      <c r="P280" s="60"/>
      <c r="Q280" s="43"/>
      <c r="R280" s="44"/>
      <c r="S280" s="44"/>
      <c r="T280" s="44"/>
      <c r="U280" s="44"/>
      <c r="V280" s="44"/>
      <c r="W280" s="44"/>
      <c r="X280" s="44"/>
      <c r="Y280" s="45"/>
      <c r="Z280" s="178"/>
      <c r="AA280" s="179"/>
    </row>
    <row r="281" spans="1:27" ht="19.899999999999999" customHeight="1" x14ac:dyDescent="0.15">
      <c r="A281" s="155"/>
      <c r="B281" s="155"/>
      <c r="C281" s="173"/>
      <c r="E281" s="372"/>
      <c r="F281" s="373"/>
      <c r="G281" s="373"/>
      <c r="H281" s="374"/>
      <c r="I281" s="378" t="s">
        <v>198</v>
      </c>
      <c r="J281" s="261"/>
      <c r="K281" s="261"/>
      <c r="L281" s="261"/>
      <c r="M281" s="379"/>
      <c r="N281" s="58"/>
      <c r="O281" s="59"/>
      <c r="P281" s="60"/>
      <c r="Q281" s="43"/>
      <c r="R281" s="44"/>
      <c r="S281" s="44"/>
      <c r="T281" s="44"/>
      <c r="U281" s="44"/>
      <c r="V281" s="44"/>
      <c r="W281" s="44"/>
      <c r="X281" s="44"/>
      <c r="Y281" s="45"/>
      <c r="Z281" s="178"/>
      <c r="AA281" s="179"/>
    </row>
    <row r="282" spans="1:27" ht="19.899999999999999" customHeight="1" x14ac:dyDescent="0.15">
      <c r="A282" s="155">
        <f>IFERROR(IF(AND($N282="○", TRIM($Q277)=""),1001,0),3)</f>
        <v>0</v>
      </c>
      <c r="B282" s="155"/>
      <c r="C282" s="173"/>
      <c r="E282" s="380"/>
      <c r="F282" s="376"/>
      <c r="G282" s="376"/>
      <c r="H282" s="377"/>
      <c r="I282" s="378" t="s">
        <v>204</v>
      </c>
      <c r="J282" s="261"/>
      <c r="K282" s="261"/>
      <c r="L282" s="261"/>
      <c r="M282" s="379"/>
      <c r="N282" s="58"/>
      <c r="O282" s="59"/>
      <c r="P282" s="60"/>
      <c r="Q282" s="46"/>
      <c r="R282" s="47"/>
      <c r="S282" s="47"/>
      <c r="T282" s="47"/>
      <c r="U282" s="47"/>
      <c r="V282" s="47"/>
      <c r="W282" s="47"/>
      <c r="X282" s="47"/>
      <c r="Y282" s="48"/>
      <c r="Z282" s="178"/>
      <c r="AA282" s="179"/>
    </row>
    <row r="283" spans="1:27" ht="19.899999999999999" customHeight="1" x14ac:dyDescent="0.15">
      <c r="A283" s="155"/>
      <c r="B283" s="155"/>
      <c r="C283" s="173"/>
      <c r="E283" s="269" t="s">
        <v>197</v>
      </c>
      <c r="F283" s="270"/>
      <c r="G283" s="270"/>
      <c r="H283" s="381"/>
      <c r="I283" s="378" t="s">
        <v>196</v>
      </c>
      <c r="J283" s="261"/>
      <c r="K283" s="261"/>
      <c r="L283" s="261"/>
      <c r="M283" s="379"/>
      <c r="N283" s="58"/>
      <c r="O283" s="59"/>
      <c r="P283" s="60"/>
      <c r="Q283" s="40"/>
      <c r="R283" s="41"/>
      <c r="S283" s="41"/>
      <c r="T283" s="41"/>
      <c r="U283" s="41"/>
      <c r="V283" s="41"/>
      <c r="W283" s="41"/>
      <c r="X283" s="41"/>
      <c r="Y283" s="42"/>
      <c r="Z283" s="178"/>
      <c r="AA283" s="179"/>
    </row>
    <row r="284" spans="1:27" ht="19.899999999999999" customHeight="1" x14ac:dyDescent="0.15">
      <c r="A284" s="155"/>
      <c r="B284" s="155"/>
      <c r="C284" s="173"/>
      <c r="E284" s="372"/>
      <c r="F284" s="373"/>
      <c r="G284" s="373"/>
      <c r="H284" s="374"/>
      <c r="I284" s="378" t="s">
        <v>195</v>
      </c>
      <c r="J284" s="261"/>
      <c r="K284" s="261"/>
      <c r="L284" s="261"/>
      <c r="M284" s="379"/>
      <c r="N284" s="58"/>
      <c r="O284" s="59"/>
      <c r="P284" s="60"/>
      <c r="Q284" s="43"/>
      <c r="R284" s="44"/>
      <c r="S284" s="44"/>
      <c r="T284" s="44"/>
      <c r="U284" s="44"/>
      <c r="V284" s="44"/>
      <c r="W284" s="44"/>
      <c r="X284" s="44"/>
      <c r="Y284" s="45"/>
      <c r="Z284" s="178"/>
      <c r="AA284" s="179"/>
    </row>
    <row r="285" spans="1:27" ht="19.899999999999999" customHeight="1" x14ac:dyDescent="0.15">
      <c r="A285" s="155"/>
      <c r="B285" s="155"/>
      <c r="C285" s="173"/>
      <c r="E285" s="372"/>
      <c r="F285" s="373"/>
      <c r="G285" s="373"/>
      <c r="H285" s="374"/>
      <c r="I285" s="378" t="s">
        <v>194</v>
      </c>
      <c r="J285" s="261"/>
      <c r="K285" s="261"/>
      <c r="L285" s="261"/>
      <c r="M285" s="379"/>
      <c r="N285" s="58"/>
      <c r="O285" s="59"/>
      <c r="P285" s="60"/>
      <c r="Q285" s="43"/>
      <c r="R285" s="44"/>
      <c r="S285" s="44"/>
      <c r="T285" s="44"/>
      <c r="U285" s="44"/>
      <c r="V285" s="44"/>
      <c r="W285" s="44"/>
      <c r="X285" s="44"/>
      <c r="Y285" s="45"/>
      <c r="Z285" s="178"/>
      <c r="AA285" s="179"/>
    </row>
    <row r="286" spans="1:27" ht="19.899999999999999" customHeight="1" x14ac:dyDescent="0.15">
      <c r="A286" s="155">
        <f>IFERROR(IF(AND($N286="○", TRIM($Q283)=""),1001,0),3)</f>
        <v>0</v>
      </c>
      <c r="B286" s="155"/>
      <c r="C286" s="173"/>
      <c r="E286" s="380"/>
      <c r="F286" s="376"/>
      <c r="G286" s="376"/>
      <c r="H286" s="377"/>
      <c r="I286" s="378" t="s">
        <v>204</v>
      </c>
      <c r="J286" s="261"/>
      <c r="K286" s="261"/>
      <c r="L286" s="261"/>
      <c r="M286" s="379"/>
      <c r="N286" s="58"/>
      <c r="O286" s="59"/>
      <c r="P286" s="60"/>
      <c r="Q286" s="46"/>
      <c r="R286" s="47"/>
      <c r="S286" s="47"/>
      <c r="T286" s="47"/>
      <c r="U286" s="47"/>
      <c r="V286" s="47"/>
      <c r="W286" s="47"/>
      <c r="X286" s="47"/>
      <c r="Y286" s="48"/>
      <c r="Z286" s="178"/>
      <c r="AA286" s="179"/>
    </row>
    <row r="287" spans="1:27" ht="19.899999999999999" customHeight="1" x14ac:dyDescent="0.15">
      <c r="A287" s="155"/>
      <c r="B287" s="155"/>
      <c r="C287" s="173"/>
      <c r="E287" s="269" t="s">
        <v>193</v>
      </c>
      <c r="F287" s="270"/>
      <c r="G287" s="270"/>
      <c r="H287" s="381"/>
      <c r="I287" s="378" t="s">
        <v>192</v>
      </c>
      <c r="J287" s="261"/>
      <c r="K287" s="261"/>
      <c r="L287" s="261"/>
      <c r="M287" s="379"/>
      <c r="N287" s="58"/>
      <c r="O287" s="59"/>
      <c r="P287" s="60"/>
      <c r="Q287" s="40"/>
      <c r="R287" s="41"/>
      <c r="S287" s="41"/>
      <c r="T287" s="41"/>
      <c r="U287" s="41"/>
      <c r="V287" s="41"/>
      <c r="W287" s="41"/>
      <c r="X287" s="41"/>
      <c r="Y287" s="42"/>
      <c r="Z287" s="178"/>
      <c r="AA287" s="179"/>
    </row>
    <row r="288" spans="1:27" ht="19.899999999999999" customHeight="1" x14ac:dyDescent="0.15">
      <c r="A288" s="155">
        <f>IFERROR(IF(AND($N288="○", TRIM($Q287)=""),1001,0),3)</f>
        <v>0</v>
      </c>
      <c r="B288" s="155"/>
      <c r="C288" s="173"/>
      <c r="E288" s="380"/>
      <c r="F288" s="376"/>
      <c r="G288" s="376"/>
      <c r="H288" s="377"/>
      <c r="I288" s="378" t="s">
        <v>204</v>
      </c>
      <c r="J288" s="261"/>
      <c r="K288" s="261"/>
      <c r="L288" s="261"/>
      <c r="M288" s="379"/>
      <c r="N288" s="58"/>
      <c r="O288" s="59"/>
      <c r="P288" s="60"/>
      <c r="Q288" s="46"/>
      <c r="R288" s="47"/>
      <c r="S288" s="47"/>
      <c r="T288" s="47"/>
      <c r="U288" s="47"/>
      <c r="V288" s="47"/>
      <c r="W288" s="47"/>
      <c r="X288" s="47"/>
      <c r="Y288" s="48"/>
      <c r="Z288" s="178"/>
      <c r="AA288" s="179"/>
    </row>
    <row r="289" spans="1:27" ht="19.899999999999999" customHeight="1" x14ac:dyDescent="0.15">
      <c r="A289" s="155"/>
      <c r="B289" s="155"/>
      <c r="C289" s="173"/>
      <c r="E289" s="269" t="s">
        <v>191</v>
      </c>
      <c r="F289" s="270"/>
      <c r="G289" s="270"/>
      <c r="H289" s="381"/>
      <c r="I289" s="378" t="s">
        <v>190</v>
      </c>
      <c r="J289" s="261"/>
      <c r="K289" s="261"/>
      <c r="L289" s="261"/>
      <c r="M289" s="379"/>
      <c r="N289" s="58"/>
      <c r="O289" s="59"/>
      <c r="P289" s="60"/>
      <c r="Q289" s="40"/>
      <c r="R289" s="41"/>
      <c r="S289" s="41"/>
      <c r="T289" s="41"/>
      <c r="U289" s="41"/>
      <c r="V289" s="41"/>
      <c r="W289" s="41"/>
      <c r="X289" s="41"/>
      <c r="Y289" s="42"/>
      <c r="Z289" s="178"/>
      <c r="AA289" s="179"/>
    </row>
    <row r="290" spans="1:27" ht="19.899999999999999" customHeight="1" x14ac:dyDescent="0.15">
      <c r="A290" s="155">
        <f>IFERROR(IF(AND($N290="○", TRIM($Q289)=""),1001,0),3)</f>
        <v>0</v>
      </c>
      <c r="B290" s="155"/>
      <c r="C290" s="173"/>
      <c r="E290" s="380"/>
      <c r="F290" s="376"/>
      <c r="G290" s="376"/>
      <c r="H290" s="377"/>
      <c r="I290" s="378" t="s">
        <v>204</v>
      </c>
      <c r="J290" s="261"/>
      <c r="K290" s="261"/>
      <c r="L290" s="261"/>
      <c r="M290" s="379"/>
      <c r="N290" s="58"/>
      <c r="O290" s="59"/>
      <c r="P290" s="60"/>
      <c r="Q290" s="46"/>
      <c r="R290" s="47"/>
      <c r="S290" s="47"/>
      <c r="T290" s="47"/>
      <c r="U290" s="47"/>
      <c r="V290" s="47"/>
      <c r="W290" s="47"/>
      <c r="X290" s="47"/>
      <c r="Y290" s="48"/>
      <c r="Z290" s="178"/>
      <c r="AA290" s="179"/>
    </row>
    <row r="291" spans="1:27" ht="30" customHeight="1" x14ac:dyDescent="0.15">
      <c r="A291" s="155">
        <f>IFERROR(IF(AND($N291="○", TRIM($Q291)=""),1001,0),3)</f>
        <v>0</v>
      </c>
      <c r="B291" s="155"/>
      <c r="C291" s="173"/>
      <c r="E291" s="260" t="s">
        <v>189</v>
      </c>
      <c r="F291" s="261"/>
      <c r="G291" s="261"/>
      <c r="H291" s="379"/>
      <c r="I291" s="382" t="s">
        <v>205</v>
      </c>
      <c r="J291" s="261"/>
      <c r="K291" s="261"/>
      <c r="L291" s="261"/>
      <c r="M291" s="379"/>
      <c r="N291" s="58"/>
      <c r="O291" s="59"/>
      <c r="P291" s="60"/>
      <c r="Q291" s="52"/>
      <c r="R291" s="53"/>
      <c r="S291" s="53"/>
      <c r="T291" s="53"/>
      <c r="U291" s="53"/>
      <c r="V291" s="53"/>
      <c r="W291" s="53"/>
      <c r="X291" s="53"/>
      <c r="Y291" s="54"/>
      <c r="Z291" s="178"/>
      <c r="AA291" s="179"/>
    </row>
    <row r="292" spans="1:27" ht="19.899999999999999" customHeight="1" x14ac:dyDescent="0.15">
      <c r="A292" s="155"/>
      <c r="B292" s="155"/>
      <c r="C292" s="173"/>
      <c r="E292" s="269" t="s">
        <v>188</v>
      </c>
      <c r="F292" s="270"/>
      <c r="G292" s="270"/>
      <c r="H292" s="381"/>
      <c r="I292" s="378" t="s">
        <v>187</v>
      </c>
      <c r="J292" s="261"/>
      <c r="K292" s="261"/>
      <c r="L292" s="261"/>
      <c r="M292" s="379"/>
      <c r="N292" s="58"/>
      <c r="O292" s="59"/>
      <c r="P292" s="60"/>
      <c r="Q292" s="40"/>
      <c r="R292" s="41"/>
      <c r="S292" s="41"/>
      <c r="T292" s="41"/>
      <c r="U292" s="41"/>
      <c r="V292" s="41"/>
      <c r="W292" s="41"/>
      <c r="X292" s="41"/>
      <c r="Y292" s="42"/>
      <c r="Z292" s="178"/>
      <c r="AA292" s="179"/>
    </row>
    <row r="293" spans="1:27" ht="19.899999999999999" customHeight="1" x14ac:dyDescent="0.15">
      <c r="A293" s="155">
        <f>IFERROR(IF(AND($N293="○", TRIM($Q292)=""),1001,0),3)</f>
        <v>0</v>
      </c>
      <c r="B293" s="155"/>
      <c r="C293" s="173"/>
      <c r="E293" s="383"/>
      <c r="F293" s="384"/>
      <c r="G293" s="384"/>
      <c r="H293" s="385"/>
      <c r="I293" s="386" t="s">
        <v>206</v>
      </c>
      <c r="J293" s="387"/>
      <c r="K293" s="387"/>
      <c r="L293" s="387"/>
      <c r="M293" s="388"/>
      <c r="N293" s="61"/>
      <c r="O293" s="62"/>
      <c r="P293" s="63"/>
      <c r="Q293" s="49"/>
      <c r="R293" s="50"/>
      <c r="S293" s="50"/>
      <c r="T293" s="50"/>
      <c r="U293" s="50"/>
      <c r="V293" s="50"/>
      <c r="W293" s="50"/>
      <c r="X293" s="50"/>
      <c r="Y293" s="51"/>
      <c r="Z293" s="178"/>
      <c r="AA293" s="179"/>
    </row>
    <row r="294" spans="1:27" ht="19.899999999999999" customHeight="1" x14ac:dyDescent="0.15">
      <c r="A294" s="155"/>
      <c r="B294" s="155"/>
      <c r="C294" s="173"/>
      <c r="Z294" s="178"/>
      <c r="AA294" s="179"/>
    </row>
    <row r="295" spans="1:27" ht="19.899999999999999" customHeight="1" x14ac:dyDescent="0.15">
      <c r="A295" s="155"/>
      <c r="B295" s="155"/>
      <c r="C295" s="193"/>
      <c r="D295" s="194"/>
      <c r="E295" s="194"/>
      <c r="F295" s="194"/>
      <c r="G295" s="194"/>
      <c r="H295" s="194"/>
      <c r="I295" s="194"/>
      <c r="J295" s="194"/>
      <c r="K295" s="194"/>
      <c r="L295" s="194"/>
      <c r="M295" s="389"/>
      <c r="N295" s="194"/>
      <c r="O295" s="224"/>
      <c r="P295" s="195"/>
      <c r="Q295" s="218"/>
      <c r="R295" s="218"/>
      <c r="S295" s="218"/>
      <c r="T295" s="218"/>
      <c r="U295" s="218"/>
      <c r="V295" s="218"/>
      <c r="W295" s="218"/>
      <c r="X295" s="218"/>
      <c r="Y295" s="195"/>
      <c r="Z295" s="197"/>
    </row>
    <row r="296" spans="1:27" ht="19.899999999999999" customHeight="1" x14ac:dyDescent="0.15"/>
    <row r="297" spans="1:27" ht="19.899999999999999" customHeight="1" x14ac:dyDescent="0.15"/>
    <row r="298" spans="1:27" ht="20.100000000000001" customHeight="1" x14ac:dyDescent="0.15">
      <c r="A298" s="230"/>
      <c r="B298" s="155"/>
      <c r="C298" s="166" t="s">
        <v>220</v>
      </c>
      <c r="D298" s="167"/>
      <c r="E298" s="390"/>
      <c r="F298" s="167"/>
      <c r="G298" s="167"/>
      <c r="H298" s="168"/>
      <c r="I298" s="200"/>
      <c r="M298" s="200"/>
      <c r="R298" s="200"/>
      <c r="T298" s="200"/>
      <c r="U298" s="391"/>
      <c r="Y298" s="227"/>
      <c r="Z298" s="227"/>
    </row>
    <row r="299" spans="1:27" ht="20.100000000000001" customHeight="1" x14ac:dyDescent="0.15">
      <c r="A299" s="230"/>
      <c r="B299" s="155"/>
      <c r="C299" s="169"/>
      <c r="D299" s="170"/>
      <c r="E299" s="392"/>
      <c r="F299" s="170"/>
      <c r="G299" s="170"/>
      <c r="H299" s="170"/>
      <c r="I299" s="214"/>
      <c r="J299" s="171"/>
      <c r="K299" s="171"/>
      <c r="L299" s="171"/>
      <c r="M299" s="214"/>
      <c r="N299" s="171"/>
      <c r="O299" s="171"/>
      <c r="P299" s="171"/>
      <c r="Q299" s="171"/>
      <c r="R299" s="214"/>
      <c r="S299" s="171"/>
      <c r="T299" s="214"/>
      <c r="U299" s="393"/>
      <c r="V299" s="171"/>
      <c r="W299" s="171"/>
      <c r="X299" s="171"/>
      <c r="Z299" s="394"/>
    </row>
    <row r="300" spans="1:27" ht="45" customHeight="1" x14ac:dyDescent="0.15">
      <c r="A300" s="230"/>
      <c r="B300" s="155"/>
      <c r="C300" s="395"/>
      <c r="D300" s="216" t="s">
        <v>293</v>
      </c>
      <c r="E300" s="396"/>
      <c r="F300" s="396"/>
      <c r="G300" s="396"/>
      <c r="H300" s="396"/>
      <c r="I300" s="396"/>
      <c r="J300" s="396"/>
      <c r="K300" s="396"/>
      <c r="L300" s="396"/>
      <c r="M300" s="396"/>
      <c r="N300" s="396"/>
      <c r="O300" s="396"/>
      <c r="P300" s="396"/>
      <c r="Q300" s="396"/>
      <c r="R300" s="396"/>
      <c r="S300" s="396"/>
      <c r="T300" s="396"/>
      <c r="U300" s="396"/>
      <c r="V300" s="396"/>
      <c r="W300" s="396"/>
      <c r="X300" s="396"/>
      <c r="Y300" s="396"/>
      <c r="Z300" s="222"/>
    </row>
    <row r="301" spans="1:27" ht="39.950000000000003" customHeight="1" x14ac:dyDescent="0.15">
      <c r="A301" s="230"/>
      <c r="B301" s="155"/>
      <c r="C301" s="169"/>
      <c r="D301" s="397"/>
      <c r="E301" s="398" t="s">
        <v>227</v>
      </c>
      <c r="F301" s="398"/>
      <c r="G301" s="398"/>
      <c r="H301" s="398"/>
      <c r="I301" s="399" t="s">
        <v>217</v>
      </c>
      <c r="J301" s="399"/>
      <c r="K301" s="399"/>
      <c r="L301" s="399"/>
      <c r="M301" s="400"/>
      <c r="N301" s="401" t="s">
        <v>218</v>
      </c>
      <c r="O301" s="402" t="s">
        <v>219</v>
      </c>
      <c r="P301" s="402"/>
      <c r="Q301" s="402"/>
      <c r="R301" s="402"/>
      <c r="S301" s="403" t="s">
        <v>221</v>
      </c>
      <c r="T301" s="403"/>
      <c r="U301" s="404" t="str">
        <f>"完成年月日　"&amp;日付例_s</f>
        <v>完成年月日　例)2024/4/1</v>
      </c>
      <c r="V301" s="404"/>
      <c r="W301" s="404"/>
      <c r="X301" s="404"/>
      <c r="Y301" s="405"/>
      <c r="Z301" s="222"/>
    </row>
    <row r="302" spans="1:27" ht="39.950000000000003" customHeight="1" x14ac:dyDescent="0.15">
      <c r="A302" s="230"/>
      <c r="B302" s="155"/>
      <c r="C302" s="169"/>
      <c r="D302" s="406">
        <v>1</v>
      </c>
      <c r="E302" s="55"/>
      <c r="F302" s="56"/>
      <c r="G302" s="56"/>
      <c r="H302" s="57"/>
      <c r="I302" s="55"/>
      <c r="J302" s="56"/>
      <c r="K302" s="56"/>
      <c r="L302" s="56"/>
      <c r="M302" s="57"/>
      <c r="N302" s="11"/>
      <c r="O302" s="55"/>
      <c r="P302" s="56"/>
      <c r="Q302" s="56"/>
      <c r="R302" s="57"/>
      <c r="S302" s="17"/>
      <c r="T302" s="36"/>
      <c r="U302" s="37"/>
      <c r="V302" s="38"/>
      <c r="W302" s="38"/>
      <c r="X302" s="38"/>
      <c r="Y302" s="39"/>
      <c r="Z302" s="222"/>
    </row>
    <row r="303" spans="1:27" ht="39.950000000000003" customHeight="1" x14ac:dyDescent="0.15">
      <c r="A303" s="230"/>
      <c r="B303" s="155"/>
      <c r="C303" s="169"/>
      <c r="D303" s="407">
        <f>D302+1</f>
        <v>2</v>
      </c>
      <c r="E303" s="29"/>
      <c r="F303" s="30"/>
      <c r="G303" s="30"/>
      <c r="H303" s="31"/>
      <c r="I303" s="29"/>
      <c r="J303" s="30"/>
      <c r="K303" s="30"/>
      <c r="L303" s="30"/>
      <c r="M303" s="31"/>
      <c r="N303" s="12"/>
      <c r="O303" s="29"/>
      <c r="P303" s="30"/>
      <c r="Q303" s="30"/>
      <c r="R303" s="31"/>
      <c r="S303" s="20"/>
      <c r="T303" s="32"/>
      <c r="U303" s="33"/>
      <c r="V303" s="34"/>
      <c r="W303" s="34"/>
      <c r="X303" s="34"/>
      <c r="Y303" s="35"/>
      <c r="Z303" s="222"/>
    </row>
    <row r="304" spans="1:27" ht="39.950000000000003" customHeight="1" x14ac:dyDescent="0.15">
      <c r="A304" s="230"/>
      <c r="B304" s="155"/>
      <c r="C304" s="169"/>
      <c r="D304" s="407">
        <f t="shared" ref="D304:D309" si="0">D303+1</f>
        <v>3</v>
      </c>
      <c r="E304" s="29"/>
      <c r="F304" s="30"/>
      <c r="G304" s="30"/>
      <c r="H304" s="31"/>
      <c r="I304" s="29"/>
      <c r="J304" s="30"/>
      <c r="K304" s="30"/>
      <c r="L304" s="30"/>
      <c r="M304" s="31"/>
      <c r="N304" s="12"/>
      <c r="O304" s="29"/>
      <c r="P304" s="30"/>
      <c r="Q304" s="30"/>
      <c r="R304" s="31"/>
      <c r="S304" s="20"/>
      <c r="T304" s="32"/>
      <c r="U304" s="33"/>
      <c r="V304" s="34"/>
      <c r="W304" s="34"/>
      <c r="X304" s="34"/>
      <c r="Y304" s="35"/>
      <c r="Z304" s="222"/>
    </row>
    <row r="305" spans="1:27" ht="39.950000000000003" customHeight="1" x14ac:dyDescent="0.15">
      <c r="A305" s="230"/>
      <c r="B305" s="155"/>
      <c r="C305" s="169"/>
      <c r="D305" s="407">
        <f t="shared" si="0"/>
        <v>4</v>
      </c>
      <c r="E305" s="29"/>
      <c r="F305" s="30"/>
      <c r="G305" s="30"/>
      <c r="H305" s="31"/>
      <c r="I305" s="29"/>
      <c r="J305" s="30"/>
      <c r="K305" s="30"/>
      <c r="L305" s="30"/>
      <c r="M305" s="31"/>
      <c r="N305" s="12"/>
      <c r="O305" s="29"/>
      <c r="P305" s="30"/>
      <c r="Q305" s="30"/>
      <c r="R305" s="31"/>
      <c r="S305" s="20"/>
      <c r="T305" s="32"/>
      <c r="U305" s="33"/>
      <c r="V305" s="34"/>
      <c r="W305" s="34"/>
      <c r="X305" s="34"/>
      <c r="Y305" s="35"/>
      <c r="Z305" s="222"/>
    </row>
    <row r="306" spans="1:27" ht="39.950000000000003" customHeight="1" x14ac:dyDescent="0.15">
      <c r="A306" s="230"/>
      <c r="B306" s="155"/>
      <c r="C306" s="169"/>
      <c r="D306" s="407">
        <f t="shared" si="0"/>
        <v>5</v>
      </c>
      <c r="E306" s="29"/>
      <c r="F306" s="30"/>
      <c r="G306" s="30"/>
      <c r="H306" s="31"/>
      <c r="I306" s="29"/>
      <c r="J306" s="30"/>
      <c r="K306" s="30"/>
      <c r="L306" s="30"/>
      <c r="M306" s="31"/>
      <c r="N306" s="12"/>
      <c r="O306" s="29"/>
      <c r="P306" s="30"/>
      <c r="Q306" s="30"/>
      <c r="R306" s="31"/>
      <c r="S306" s="20"/>
      <c r="T306" s="32"/>
      <c r="U306" s="33"/>
      <c r="V306" s="34"/>
      <c r="W306" s="34"/>
      <c r="X306" s="34"/>
      <c r="Y306" s="35"/>
      <c r="Z306" s="222"/>
    </row>
    <row r="307" spans="1:27" ht="39.950000000000003" customHeight="1" x14ac:dyDescent="0.15">
      <c r="A307" s="230"/>
      <c r="B307" s="155"/>
      <c r="C307" s="169"/>
      <c r="D307" s="407">
        <f t="shared" si="0"/>
        <v>6</v>
      </c>
      <c r="E307" s="29"/>
      <c r="F307" s="30"/>
      <c r="G307" s="30"/>
      <c r="H307" s="31"/>
      <c r="I307" s="29"/>
      <c r="J307" s="30"/>
      <c r="K307" s="30"/>
      <c r="L307" s="30"/>
      <c r="M307" s="31"/>
      <c r="N307" s="12"/>
      <c r="O307" s="29"/>
      <c r="P307" s="30"/>
      <c r="Q307" s="30"/>
      <c r="R307" s="31"/>
      <c r="S307" s="20"/>
      <c r="T307" s="32"/>
      <c r="U307" s="33"/>
      <c r="V307" s="34"/>
      <c r="W307" s="34"/>
      <c r="X307" s="34"/>
      <c r="Y307" s="35"/>
      <c r="Z307" s="222"/>
    </row>
    <row r="308" spans="1:27" ht="39.950000000000003" customHeight="1" x14ac:dyDescent="0.15">
      <c r="A308" s="230"/>
      <c r="B308" s="155"/>
      <c r="C308" s="169"/>
      <c r="D308" s="407">
        <f t="shared" si="0"/>
        <v>7</v>
      </c>
      <c r="E308" s="29"/>
      <c r="F308" s="30"/>
      <c r="G308" s="30"/>
      <c r="H308" s="31"/>
      <c r="I308" s="29"/>
      <c r="J308" s="30"/>
      <c r="K308" s="30"/>
      <c r="L308" s="30"/>
      <c r="M308" s="31"/>
      <c r="N308" s="12"/>
      <c r="O308" s="29"/>
      <c r="P308" s="30"/>
      <c r="Q308" s="30"/>
      <c r="R308" s="31"/>
      <c r="S308" s="20"/>
      <c r="T308" s="32"/>
      <c r="U308" s="33"/>
      <c r="V308" s="34"/>
      <c r="W308" s="34"/>
      <c r="X308" s="34"/>
      <c r="Y308" s="35"/>
      <c r="Z308" s="222"/>
    </row>
    <row r="309" spans="1:27" ht="39.950000000000003" customHeight="1" x14ac:dyDescent="0.15">
      <c r="A309" s="230"/>
      <c r="B309" s="155"/>
      <c r="C309" s="169"/>
      <c r="D309" s="407">
        <f t="shared" si="0"/>
        <v>8</v>
      </c>
      <c r="E309" s="29"/>
      <c r="F309" s="30"/>
      <c r="G309" s="30"/>
      <c r="H309" s="31"/>
      <c r="I309" s="29"/>
      <c r="J309" s="30"/>
      <c r="K309" s="30"/>
      <c r="L309" s="30"/>
      <c r="M309" s="31"/>
      <c r="N309" s="12"/>
      <c r="O309" s="29"/>
      <c r="P309" s="30"/>
      <c r="Q309" s="30"/>
      <c r="R309" s="31"/>
      <c r="S309" s="20"/>
      <c r="T309" s="32"/>
      <c r="U309" s="33"/>
      <c r="V309" s="34"/>
      <c r="W309" s="34"/>
      <c r="X309" s="34"/>
      <c r="Y309" s="35"/>
      <c r="Z309" s="222"/>
    </row>
    <row r="310" spans="1:27" ht="39.950000000000003" customHeight="1" x14ac:dyDescent="0.15">
      <c r="A310" s="230"/>
      <c r="B310" s="155"/>
      <c r="C310" s="169"/>
      <c r="D310" s="408">
        <v>9</v>
      </c>
      <c r="E310" s="29"/>
      <c r="F310" s="30"/>
      <c r="G310" s="30"/>
      <c r="H310" s="31"/>
      <c r="I310" s="29"/>
      <c r="J310" s="30"/>
      <c r="K310" s="30"/>
      <c r="L310" s="30"/>
      <c r="M310" s="31"/>
      <c r="N310" s="14"/>
      <c r="O310" s="29"/>
      <c r="P310" s="30"/>
      <c r="Q310" s="30"/>
      <c r="R310" s="31"/>
      <c r="S310" s="20"/>
      <c r="T310" s="32"/>
      <c r="U310" s="33"/>
      <c r="V310" s="34"/>
      <c r="W310" s="34"/>
      <c r="X310" s="34"/>
      <c r="Y310" s="35"/>
      <c r="Z310" s="222"/>
    </row>
    <row r="311" spans="1:27" ht="39.950000000000003" customHeight="1" x14ac:dyDescent="0.15">
      <c r="A311" s="230"/>
      <c r="B311" s="155"/>
      <c r="C311" s="173"/>
      <c r="D311" s="409">
        <v>10</v>
      </c>
      <c r="E311" s="141"/>
      <c r="F311" s="142"/>
      <c r="G311" s="142"/>
      <c r="H311" s="143"/>
      <c r="I311" s="141"/>
      <c r="J311" s="142"/>
      <c r="K311" s="142"/>
      <c r="L311" s="142"/>
      <c r="M311" s="143"/>
      <c r="N311" s="13"/>
      <c r="O311" s="141"/>
      <c r="P311" s="142"/>
      <c r="Q311" s="142"/>
      <c r="R311" s="143"/>
      <c r="S311" s="23"/>
      <c r="T311" s="144"/>
      <c r="U311" s="145"/>
      <c r="V311" s="146"/>
      <c r="W311" s="146"/>
      <c r="X311" s="146"/>
      <c r="Y311" s="147"/>
      <c r="Z311" s="222"/>
    </row>
    <row r="312" spans="1:27" ht="20.100000000000001" customHeight="1" x14ac:dyDescent="0.15">
      <c r="A312" s="230"/>
      <c r="B312" s="155"/>
      <c r="C312" s="173"/>
      <c r="D312" s="174"/>
      <c r="E312" s="410"/>
      <c r="F312" s="179"/>
      <c r="G312" s="179"/>
      <c r="H312" s="179"/>
      <c r="I312" s="410"/>
      <c r="J312" s="199"/>
      <c r="K312" s="199"/>
      <c r="L312" s="199"/>
      <c r="M312" s="199"/>
      <c r="N312" s="411"/>
      <c r="O312" s="410"/>
      <c r="P312" s="199"/>
      <c r="Q312" s="199"/>
      <c r="R312" s="199"/>
      <c r="S312" s="412"/>
      <c r="T312" s="199"/>
      <c r="U312" s="413"/>
      <c r="V312" s="179"/>
      <c r="W312" s="179"/>
      <c r="X312" s="179"/>
      <c r="Z312" s="222"/>
    </row>
    <row r="313" spans="1:27" ht="20.100000000000001" customHeight="1" x14ac:dyDescent="0.15">
      <c r="A313" s="230"/>
      <c r="B313" s="155"/>
      <c r="C313" s="193"/>
      <c r="D313" s="194"/>
      <c r="E313" s="194"/>
      <c r="F313" s="194"/>
      <c r="G313" s="194"/>
      <c r="H313" s="194"/>
      <c r="I313" s="194"/>
      <c r="J313" s="195"/>
      <c r="K313" s="195"/>
      <c r="L313" s="195"/>
      <c r="M313" s="195"/>
      <c r="N313" s="195"/>
      <c r="O313" s="195"/>
      <c r="P313" s="195"/>
      <c r="Q313" s="195"/>
      <c r="R313" s="195"/>
      <c r="S313" s="195"/>
      <c r="T313" s="195"/>
      <c r="U313" s="195"/>
      <c r="V313" s="194"/>
      <c r="W313" s="194"/>
      <c r="X313" s="194"/>
      <c r="Y313" s="227"/>
      <c r="Z313" s="414"/>
    </row>
    <row r="314" spans="1:27" ht="19.899999999999999" customHeight="1" x14ac:dyDescent="0.15">
      <c r="A314" s="230"/>
      <c r="B314" s="155"/>
      <c r="C314" s="179"/>
      <c r="D314" s="179"/>
      <c r="E314" s="179"/>
      <c r="F314" s="179"/>
      <c r="G314" s="179"/>
      <c r="H314" s="179"/>
      <c r="I314" s="179"/>
      <c r="J314" s="199"/>
      <c r="K314" s="199"/>
      <c r="L314" s="199"/>
      <c r="M314" s="199"/>
      <c r="N314" s="179"/>
      <c r="O314" s="179"/>
      <c r="P314" s="179"/>
      <c r="Q314" s="179"/>
      <c r="R314" s="179"/>
      <c r="S314" s="179"/>
      <c r="T314" s="179"/>
      <c r="U314" s="179"/>
      <c r="V314" s="179"/>
      <c r="W314" s="179"/>
      <c r="X314" s="179"/>
      <c r="Y314" s="179"/>
      <c r="Z314" s="179"/>
      <c r="AA314" s="179"/>
    </row>
    <row r="315" spans="1:27" ht="19.899999999999999" customHeight="1" x14ac:dyDescent="0.15">
      <c r="A315" s="230"/>
      <c r="B315" s="155"/>
      <c r="C315" s="179"/>
      <c r="D315" s="179"/>
      <c r="E315" s="179"/>
      <c r="F315" s="179"/>
      <c r="G315" s="179"/>
      <c r="H315" s="179"/>
      <c r="I315" s="179"/>
      <c r="J315" s="199"/>
      <c r="K315" s="199"/>
      <c r="L315" s="199"/>
      <c r="M315" s="199"/>
      <c r="N315" s="179"/>
      <c r="O315" s="179"/>
      <c r="P315" s="179"/>
      <c r="Q315" s="179"/>
      <c r="R315" s="179"/>
      <c r="S315" s="179"/>
      <c r="T315" s="179"/>
      <c r="U315" s="179"/>
      <c r="V315" s="179"/>
      <c r="W315" s="179"/>
      <c r="X315" s="179"/>
      <c r="Y315" s="179"/>
      <c r="Z315" s="179"/>
      <c r="AA315" s="179"/>
    </row>
    <row r="316" spans="1:27" ht="20.100000000000001" customHeight="1" x14ac:dyDescent="0.15">
      <c r="A316" s="155"/>
      <c r="B316" s="155"/>
      <c r="C316" s="166" t="s">
        <v>222</v>
      </c>
      <c r="D316" s="167"/>
      <c r="E316" s="167"/>
      <c r="F316" s="167"/>
      <c r="G316" s="167"/>
      <c r="H316" s="168"/>
      <c r="I316" s="200"/>
      <c r="W316" s="227"/>
      <c r="X316" s="227"/>
      <c r="Y316" s="227"/>
      <c r="Z316" s="227"/>
    </row>
    <row r="317" spans="1:27" ht="15.75" customHeight="1" x14ac:dyDescent="0.15">
      <c r="A317" s="155"/>
      <c r="B317" s="155"/>
      <c r="C317" s="169"/>
      <c r="D317" s="170"/>
      <c r="E317" s="170"/>
      <c r="F317" s="170"/>
      <c r="G317" s="170"/>
      <c r="H317" s="170"/>
      <c r="I317" s="214"/>
      <c r="J317" s="171"/>
      <c r="K317" s="171"/>
      <c r="L317" s="171"/>
      <c r="M317" s="171"/>
      <c r="N317" s="171"/>
      <c r="O317" s="171"/>
      <c r="P317" s="171"/>
      <c r="Q317" s="171"/>
      <c r="R317" s="171"/>
      <c r="S317" s="171"/>
      <c r="T317" s="171"/>
      <c r="U317" s="171"/>
      <c r="V317" s="171"/>
      <c r="X317" s="415"/>
      <c r="Z317" s="394"/>
    </row>
    <row r="318" spans="1:27" ht="45" customHeight="1" x14ac:dyDescent="0.15">
      <c r="A318" s="155"/>
      <c r="B318" s="155"/>
      <c r="C318" s="173"/>
      <c r="D318" s="416" t="s">
        <v>212</v>
      </c>
      <c r="E318" s="417"/>
      <c r="F318" s="417"/>
      <c r="G318" s="417"/>
      <c r="H318" s="417"/>
      <c r="I318" s="417"/>
      <c r="J318" s="417"/>
      <c r="K318" s="417"/>
      <c r="L318" s="417"/>
      <c r="M318" s="417"/>
      <c r="N318" s="417"/>
      <c r="O318" s="417"/>
      <c r="P318" s="417"/>
      <c r="Q318" s="417"/>
      <c r="R318" s="417"/>
      <c r="S318" s="417"/>
      <c r="T318" s="417"/>
      <c r="U318" s="417"/>
      <c r="V318" s="417"/>
      <c r="W318" s="417"/>
      <c r="X318" s="417"/>
      <c r="Y318" s="417"/>
      <c r="Z318" s="222"/>
    </row>
    <row r="319" spans="1:27" ht="20.100000000000001" customHeight="1" x14ac:dyDescent="0.15">
      <c r="A319" s="155"/>
      <c r="B319" s="155"/>
      <c r="C319" s="173"/>
      <c r="D319" s="174">
        <v>1</v>
      </c>
      <c r="E319" s="179" t="s">
        <v>210</v>
      </c>
      <c r="K319" s="418"/>
      <c r="L319" s="418"/>
      <c r="M319" s="418"/>
      <c r="N319" s="418"/>
      <c r="O319" s="418"/>
      <c r="P319" s="418"/>
      <c r="Q319" s="418"/>
      <c r="R319" s="418"/>
      <c r="S319" s="418"/>
      <c r="T319" s="418"/>
      <c r="V319" s="179"/>
      <c r="Z319" s="222"/>
    </row>
    <row r="320" spans="1:27" ht="20.100000000000001" customHeight="1" x14ac:dyDescent="0.15">
      <c r="A320" s="155">
        <f>IFERROR(IF(TRIM($E320)="",1001,0),3)</f>
        <v>1001</v>
      </c>
      <c r="B320" s="155"/>
      <c r="C320" s="173"/>
      <c r="D320" s="174"/>
      <c r="E320" s="16"/>
      <c r="F320" s="16"/>
      <c r="G320" s="16"/>
      <c r="H320" s="16"/>
      <c r="I320" s="16"/>
      <c r="J320" s="16"/>
      <c r="K320" s="16"/>
      <c r="L320" s="16"/>
      <c r="M320" s="16"/>
      <c r="N320" s="418"/>
      <c r="O320" s="418"/>
      <c r="P320" s="418"/>
      <c r="Q320" s="418"/>
      <c r="R320" s="418"/>
      <c r="S320" s="418"/>
      <c r="T320" s="418"/>
      <c r="V320" s="179"/>
      <c r="Z320" s="222"/>
    </row>
    <row r="321" spans="1:26" ht="19.899999999999999" customHeight="1" x14ac:dyDescent="0.15">
      <c r="A321" s="155"/>
      <c r="B321" s="155"/>
      <c r="C321" s="173"/>
      <c r="D321" s="174"/>
      <c r="E321" s="188" t="s">
        <v>213</v>
      </c>
      <c r="F321" s="188"/>
      <c r="G321" s="188"/>
      <c r="H321" s="188"/>
      <c r="I321" s="188"/>
      <c r="J321" s="188"/>
      <c r="K321" s="188"/>
      <c r="L321" s="188"/>
      <c r="M321" s="188"/>
      <c r="N321" s="188"/>
      <c r="O321" s="188"/>
      <c r="P321" s="188"/>
      <c r="Q321" s="188"/>
      <c r="R321" s="188"/>
      <c r="S321" s="188"/>
      <c r="T321" s="188"/>
      <c r="U321" s="188"/>
      <c r="V321" s="188"/>
      <c r="W321" s="188"/>
      <c r="X321" s="188"/>
      <c r="Y321" s="188"/>
      <c r="Z321" s="222"/>
    </row>
    <row r="322" spans="1:26" ht="20.100000000000001" customHeight="1" x14ac:dyDescent="0.15">
      <c r="A322" s="155"/>
      <c r="B322" s="155"/>
      <c r="C322" s="173"/>
      <c r="D322" s="174">
        <v>2</v>
      </c>
      <c r="E322" s="150" t="s">
        <v>211</v>
      </c>
      <c r="K322" s="418"/>
      <c r="L322" s="418"/>
      <c r="M322" s="418"/>
      <c r="N322" s="418"/>
      <c r="O322" s="418"/>
      <c r="P322" s="418"/>
      <c r="Q322" s="418"/>
      <c r="R322" s="418"/>
      <c r="S322" s="418"/>
      <c r="T322" s="418"/>
      <c r="V322" s="179"/>
      <c r="Z322" s="222"/>
    </row>
    <row r="323" spans="1:26" ht="20.100000000000001" customHeight="1" x14ac:dyDescent="0.15">
      <c r="A323" s="155">
        <f>IFERROR(IF(TRIM($E323)="",1001,0),3)</f>
        <v>1001</v>
      </c>
      <c r="B323" s="155"/>
      <c r="C323" s="173"/>
      <c r="D323" s="174"/>
      <c r="E323" s="16"/>
      <c r="F323" s="16"/>
      <c r="G323" s="16"/>
      <c r="H323" s="16"/>
      <c r="I323" s="16"/>
      <c r="J323" s="16"/>
      <c r="K323" s="16"/>
      <c r="L323" s="16"/>
      <c r="M323" s="16"/>
      <c r="N323" s="418"/>
      <c r="O323" s="418"/>
      <c r="P323" s="418"/>
      <c r="Q323" s="418"/>
      <c r="R323" s="418"/>
      <c r="S323" s="418"/>
      <c r="T323" s="418"/>
      <c r="V323" s="179"/>
      <c r="Z323" s="222"/>
    </row>
    <row r="324" spans="1:26" ht="19.899999999999999" customHeight="1" x14ac:dyDescent="0.15">
      <c r="A324" s="155"/>
      <c r="B324" s="155"/>
      <c r="C324" s="182"/>
      <c r="D324" s="179"/>
      <c r="E324" s="188" t="s">
        <v>213</v>
      </c>
      <c r="F324" s="188"/>
      <c r="G324" s="188"/>
      <c r="H324" s="188"/>
      <c r="I324" s="188"/>
      <c r="J324" s="188"/>
      <c r="K324" s="188"/>
      <c r="L324" s="188"/>
      <c r="M324" s="188"/>
      <c r="N324" s="188"/>
      <c r="O324" s="188"/>
      <c r="P324" s="188"/>
      <c r="Q324" s="188"/>
      <c r="R324" s="188"/>
      <c r="S324" s="188"/>
      <c r="T324" s="188"/>
      <c r="U324" s="188"/>
      <c r="V324" s="188"/>
      <c r="W324" s="188"/>
      <c r="X324" s="188"/>
      <c r="Y324" s="188"/>
      <c r="Z324" s="222"/>
    </row>
    <row r="325" spans="1:26" ht="20.100000000000001" customHeight="1" x14ac:dyDescent="0.15">
      <c r="A325" s="155"/>
      <c r="B325" s="155"/>
      <c r="C325" s="173"/>
      <c r="D325" s="174">
        <v>3</v>
      </c>
      <c r="E325" s="150" t="s">
        <v>209</v>
      </c>
      <c r="N325" s="418"/>
      <c r="O325" s="418"/>
      <c r="P325" s="418"/>
      <c r="Q325" s="418"/>
      <c r="R325" s="418"/>
      <c r="S325" s="418"/>
      <c r="T325" s="418"/>
      <c r="V325" s="179"/>
      <c r="Z325" s="222"/>
    </row>
    <row r="326" spans="1:26" ht="20.100000000000001" customHeight="1" x14ac:dyDescent="0.15">
      <c r="A326" s="155">
        <f>IFERROR(IF(TRIM($E326)="",1001,0),3)</f>
        <v>1001</v>
      </c>
      <c r="B326" s="155"/>
      <c r="C326" s="173"/>
      <c r="D326" s="174"/>
      <c r="E326" s="16"/>
      <c r="F326" s="16"/>
      <c r="G326" s="16"/>
      <c r="H326" s="16"/>
      <c r="I326" s="16"/>
      <c r="J326" s="16"/>
      <c r="K326" s="16"/>
      <c r="L326" s="16"/>
      <c r="M326" s="16"/>
      <c r="N326" s="418"/>
      <c r="O326" s="418"/>
      <c r="P326" s="418"/>
      <c r="Q326" s="418"/>
      <c r="R326" s="418"/>
      <c r="S326" s="418"/>
      <c r="T326" s="418"/>
      <c r="V326" s="179"/>
      <c r="Z326" s="222"/>
    </row>
    <row r="327" spans="1:26" ht="19.899999999999999" customHeight="1" x14ac:dyDescent="0.15">
      <c r="A327" s="155"/>
      <c r="B327" s="155"/>
      <c r="C327" s="173"/>
      <c r="D327" s="174"/>
      <c r="E327" s="188" t="s">
        <v>213</v>
      </c>
      <c r="F327" s="188"/>
      <c r="G327" s="188"/>
      <c r="H327" s="188"/>
      <c r="I327" s="188"/>
      <c r="J327" s="188"/>
      <c r="K327" s="188"/>
      <c r="L327" s="188"/>
      <c r="M327" s="188"/>
      <c r="N327" s="188"/>
      <c r="O327" s="188"/>
      <c r="P327" s="188"/>
      <c r="Q327" s="188"/>
      <c r="R327" s="188"/>
      <c r="S327" s="188"/>
      <c r="T327" s="188"/>
      <c r="U327" s="188"/>
      <c r="V327" s="188"/>
      <c r="W327" s="188"/>
      <c r="X327" s="188"/>
      <c r="Y327" s="188"/>
      <c r="Z327" s="222"/>
    </row>
    <row r="328" spans="1:26" ht="19.899999999999999" customHeight="1" x14ac:dyDescent="0.15">
      <c r="A328" s="155"/>
      <c r="B328" s="155"/>
      <c r="C328" s="182"/>
      <c r="D328" s="17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222"/>
    </row>
    <row r="329" spans="1:26" ht="19.899999999999999" customHeight="1" x14ac:dyDescent="0.15">
      <c r="A329" s="155"/>
      <c r="B329" s="155"/>
      <c r="C329" s="193"/>
      <c r="D329" s="194"/>
      <c r="E329" s="194"/>
      <c r="F329" s="194"/>
      <c r="G329" s="194"/>
      <c r="H329" s="194"/>
      <c r="I329" s="420"/>
      <c r="J329" s="421"/>
      <c r="K329" s="421"/>
      <c r="L329" s="421"/>
      <c r="M329" s="421"/>
      <c r="N329" s="421"/>
      <c r="O329" s="421"/>
      <c r="P329" s="421"/>
      <c r="Q329" s="421"/>
      <c r="R329" s="421"/>
      <c r="S329" s="421"/>
      <c r="T329" s="421"/>
      <c r="U329" s="421"/>
      <c r="V329" s="194"/>
      <c r="W329" s="227"/>
      <c r="X329" s="227"/>
      <c r="Y329" s="227"/>
      <c r="Z329" s="414"/>
    </row>
  </sheetData>
  <sheetProtection algorithmName="SHA-512" hashValue="hDwoK16u22F8MjVWK1U8mQXQj7JOviVbXDdi61EDkkg8MyAdj1xilDDljrTQp38E7ImKo0P+JGk215Cbuy97sQ==" saltValue="8o/uFlOr/C1cN+jeaeJqfQ==" spinCount="100000" sheet="1" objects="1" scenarios="1"/>
  <dataConsolidate/>
  <mergeCells count="364">
    <mergeCell ref="E311:H311"/>
    <mergeCell ref="I311:M311"/>
    <mergeCell ref="O311:R311"/>
    <mergeCell ref="S311:T311"/>
    <mergeCell ref="U311:Y311"/>
    <mergeCell ref="E229:Y229"/>
    <mergeCell ref="S257:T257"/>
    <mergeCell ref="U250:Y250"/>
    <mergeCell ref="S246:T246"/>
    <mergeCell ref="U243:Y243"/>
    <mergeCell ref="U244:Y244"/>
    <mergeCell ref="U245:Y245"/>
    <mergeCell ref="U246:Y246"/>
    <mergeCell ref="U247:Y247"/>
    <mergeCell ref="U248:Y248"/>
    <mergeCell ref="U249:Y249"/>
    <mergeCell ref="L258:P258"/>
    <mergeCell ref="L259:P259"/>
    <mergeCell ref="L260:P260"/>
    <mergeCell ref="L239:P240"/>
    <mergeCell ref="S241:T241"/>
    <mergeCell ref="S242:T242"/>
    <mergeCell ref="S243:T243"/>
    <mergeCell ref="S244:T244"/>
    <mergeCell ref="U254:Y254"/>
    <mergeCell ref="U255:Y255"/>
    <mergeCell ref="U256:Y256"/>
    <mergeCell ref="U257:Y257"/>
    <mergeCell ref="U258:Y258"/>
    <mergeCell ref="U259:Y259"/>
    <mergeCell ref="U260:Y260"/>
    <mergeCell ref="U241:Y241"/>
    <mergeCell ref="U242:Y242"/>
    <mergeCell ref="E270:E272"/>
    <mergeCell ref="F270:V270"/>
    <mergeCell ref="F271:V271"/>
    <mergeCell ref="F272:V272"/>
    <mergeCell ref="E264:E266"/>
    <mergeCell ref="W263:Y263"/>
    <mergeCell ref="F263:V263"/>
    <mergeCell ref="F264:V264"/>
    <mergeCell ref="F265:V265"/>
    <mergeCell ref="F266:V266"/>
    <mergeCell ref="E267:E269"/>
    <mergeCell ref="F267:V267"/>
    <mergeCell ref="F268:V268"/>
    <mergeCell ref="F269:V269"/>
    <mergeCell ref="W272:Y272"/>
    <mergeCell ref="S245:T245"/>
    <mergeCell ref="S255:T255"/>
    <mergeCell ref="S256:T256"/>
    <mergeCell ref="S247:T247"/>
    <mergeCell ref="S248:T248"/>
    <mergeCell ref="S249:T249"/>
    <mergeCell ref="S250:T250"/>
    <mergeCell ref="S251:T251"/>
    <mergeCell ref="S252:T252"/>
    <mergeCell ref="S253:T253"/>
    <mergeCell ref="S254:T254"/>
    <mergeCell ref="L257:P257"/>
    <mergeCell ref="S258:T258"/>
    <mergeCell ref="S259:T259"/>
    <mergeCell ref="S260:T260"/>
    <mergeCell ref="L254:P254"/>
    <mergeCell ref="S230:T230"/>
    <mergeCell ref="U230:Y230"/>
    <mergeCell ref="Q239:Q240"/>
    <mergeCell ref="R239:R240"/>
    <mergeCell ref="S231:T231"/>
    <mergeCell ref="S232:T232"/>
    <mergeCell ref="S233:T233"/>
    <mergeCell ref="S234:T234"/>
    <mergeCell ref="S235:T235"/>
    <mergeCell ref="S236:T236"/>
    <mergeCell ref="S237:T237"/>
    <mergeCell ref="S238:T238"/>
    <mergeCell ref="S239:T239"/>
    <mergeCell ref="S240:T240"/>
    <mergeCell ref="U231:Y231"/>
    <mergeCell ref="U232:Y232"/>
    <mergeCell ref="U233:Y233"/>
    <mergeCell ref="U234:Y234"/>
    <mergeCell ref="U235:Y235"/>
    <mergeCell ref="U236:Y236"/>
    <mergeCell ref="U237:Y237"/>
    <mergeCell ref="U238:Y238"/>
    <mergeCell ref="U239:Y239"/>
    <mergeCell ref="U240:Y240"/>
    <mergeCell ref="E257:J257"/>
    <mergeCell ref="E258:J258"/>
    <mergeCell ref="E259:J259"/>
    <mergeCell ref="E260:J260"/>
    <mergeCell ref="L241:P241"/>
    <mergeCell ref="L242:P242"/>
    <mergeCell ref="L243:P243"/>
    <mergeCell ref="L244:P244"/>
    <mergeCell ref="L245:P245"/>
    <mergeCell ref="L246:P246"/>
    <mergeCell ref="L247:P247"/>
    <mergeCell ref="L248:P248"/>
    <mergeCell ref="L249:P249"/>
    <mergeCell ref="E239:J239"/>
    <mergeCell ref="E240:J240"/>
    <mergeCell ref="L255:P255"/>
    <mergeCell ref="L256:P256"/>
    <mergeCell ref="E241:J241"/>
    <mergeCell ref="E242:J242"/>
    <mergeCell ref="E232:J232"/>
    <mergeCell ref="E233:J233"/>
    <mergeCell ref="E234:J234"/>
    <mergeCell ref="E235:J235"/>
    <mergeCell ref="E236:J236"/>
    <mergeCell ref="E237:J237"/>
    <mergeCell ref="E230:J230"/>
    <mergeCell ref="E238:J238"/>
    <mergeCell ref="L230:P230"/>
    <mergeCell ref="L231:P231"/>
    <mergeCell ref="L232:P232"/>
    <mergeCell ref="L233:P233"/>
    <mergeCell ref="L234:P234"/>
    <mergeCell ref="L235:P235"/>
    <mergeCell ref="L236:P236"/>
    <mergeCell ref="L237:P237"/>
    <mergeCell ref="L238:P238"/>
    <mergeCell ref="E244:J244"/>
    <mergeCell ref="E245:J245"/>
    <mergeCell ref="E246:J246"/>
    <mergeCell ref="E247:J247"/>
    <mergeCell ref="E248:J248"/>
    <mergeCell ref="E249:J24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83:M83"/>
    <mergeCell ref="E231:J231"/>
    <mergeCell ref="E15:H15"/>
    <mergeCell ref="C13:H13"/>
    <mergeCell ref="I71:Y71"/>
    <mergeCell ref="I63:M63"/>
    <mergeCell ref="I20:M20"/>
    <mergeCell ref="I26:Y26"/>
    <mergeCell ref="C60:H60"/>
    <mergeCell ref="I73:Y73"/>
    <mergeCell ref="C109:H109"/>
    <mergeCell ref="I32:Y32"/>
    <mergeCell ref="I34:M34"/>
    <mergeCell ref="I36:M36"/>
    <mergeCell ref="I69:M69"/>
    <mergeCell ref="I85:M85"/>
    <mergeCell ref="I112:Y112"/>
    <mergeCell ref="I79:Y79"/>
    <mergeCell ref="I81:Y81"/>
    <mergeCell ref="I120:Y120"/>
    <mergeCell ref="I153:M153"/>
    <mergeCell ref="D111:Y111"/>
    <mergeCell ref="N185:V185"/>
    <mergeCell ref="W185:X185"/>
    <mergeCell ref="K186:M187"/>
    <mergeCell ref="N186:V186"/>
    <mergeCell ref="W186:X186"/>
    <mergeCell ref="N187:V187"/>
    <mergeCell ref="E186:J186"/>
    <mergeCell ref="W187:X187"/>
    <mergeCell ref="K184:M184"/>
    <mergeCell ref="N184:V184"/>
    <mergeCell ref="C174:H174"/>
    <mergeCell ref="I118:M118"/>
    <mergeCell ref="I161:M161"/>
    <mergeCell ref="J177:Y177"/>
    <mergeCell ref="I114:Y114"/>
    <mergeCell ref="I116:Y116"/>
    <mergeCell ref="I122:M122"/>
    <mergeCell ref="I124:M124"/>
    <mergeCell ref="I214:M214"/>
    <mergeCell ref="I202:M202"/>
    <mergeCell ref="I203:M203"/>
    <mergeCell ref="E185:J185"/>
    <mergeCell ref="I191:M191"/>
    <mergeCell ref="E182:J182"/>
    <mergeCell ref="E181:Y181"/>
    <mergeCell ref="C150:H150"/>
    <mergeCell ref="N182:V182"/>
    <mergeCell ref="W182:Y182"/>
    <mergeCell ref="K183:M183"/>
    <mergeCell ref="N183:V183"/>
    <mergeCell ref="W183:Y183"/>
    <mergeCell ref="I163:Y163"/>
    <mergeCell ref="K182:M182"/>
    <mergeCell ref="I176:M176"/>
    <mergeCell ref="I178:M178"/>
    <mergeCell ref="I155:Y155"/>
    <mergeCell ref="I157:Y157"/>
    <mergeCell ref="I165:M165"/>
    <mergeCell ref="I167:M167"/>
    <mergeCell ref="E209:H209"/>
    <mergeCell ref="I209:M209"/>
    <mergeCell ref="J223:Y223"/>
    <mergeCell ref="I224:M224"/>
    <mergeCell ref="I212:M212"/>
    <mergeCell ref="I207:M207"/>
    <mergeCell ref="E183:J183"/>
    <mergeCell ref="E184:J184"/>
    <mergeCell ref="I197:M197"/>
    <mergeCell ref="E210:H210"/>
    <mergeCell ref="I210:M210"/>
    <mergeCell ref="E207:H207"/>
    <mergeCell ref="E208:H208"/>
    <mergeCell ref="C219:H219"/>
    <mergeCell ref="I208:M208"/>
    <mergeCell ref="I222:M222"/>
    <mergeCell ref="I200:M200"/>
    <mergeCell ref="E187:J187"/>
    <mergeCell ref="I195:M195"/>
    <mergeCell ref="O193:Q193"/>
    <mergeCell ref="I201:M201"/>
    <mergeCell ref="I193:M193"/>
    <mergeCell ref="I189:M189"/>
    <mergeCell ref="J215:Y215"/>
    <mergeCell ref="W184:Y184"/>
    <mergeCell ref="K185:M185"/>
    <mergeCell ref="Q277:Y282"/>
    <mergeCell ref="E275:Y275"/>
    <mergeCell ref="E276:M276"/>
    <mergeCell ref="N276:P276"/>
    <mergeCell ref="Q276:Y276"/>
    <mergeCell ref="I277:M277"/>
    <mergeCell ref="I278:M278"/>
    <mergeCell ref="I279:M279"/>
    <mergeCell ref="I280:M280"/>
    <mergeCell ref="I281:M281"/>
    <mergeCell ref="I282:M282"/>
    <mergeCell ref="E277:H282"/>
    <mergeCell ref="N277:P277"/>
    <mergeCell ref="N278:P278"/>
    <mergeCell ref="N279:P279"/>
    <mergeCell ref="N280:P280"/>
    <mergeCell ref="N281:P281"/>
    <mergeCell ref="E326:M326"/>
    <mergeCell ref="I292:M292"/>
    <mergeCell ref="I293:M293"/>
    <mergeCell ref="E283:H286"/>
    <mergeCell ref="E287:H288"/>
    <mergeCell ref="E289:H290"/>
    <mergeCell ref="E291:H291"/>
    <mergeCell ref="N282:P282"/>
    <mergeCell ref="N283:P283"/>
    <mergeCell ref="N284:P284"/>
    <mergeCell ref="N285:P285"/>
    <mergeCell ref="N286:P286"/>
    <mergeCell ref="N287:P287"/>
    <mergeCell ref="N288:P288"/>
    <mergeCell ref="N289:P289"/>
    <mergeCell ref="N290:P290"/>
    <mergeCell ref="N291:P291"/>
    <mergeCell ref="N292:P292"/>
    <mergeCell ref="N293:P293"/>
    <mergeCell ref="E292:H293"/>
    <mergeCell ref="I283:M283"/>
    <mergeCell ref="I284:M284"/>
    <mergeCell ref="I285:M285"/>
    <mergeCell ref="I286:M286"/>
    <mergeCell ref="E320:M320"/>
    <mergeCell ref="E323:M323"/>
    <mergeCell ref="Q283:Y286"/>
    <mergeCell ref="Q287:Y288"/>
    <mergeCell ref="Q289:Y290"/>
    <mergeCell ref="Q292:Y293"/>
    <mergeCell ref="Q291:Y291"/>
    <mergeCell ref="C316:H316"/>
    <mergeCell ref="D318:Y318"/>
    <mergeCell ref="I287:M287"/>
    <mergeCell ref="I288:M288"/>
    <mergeCell ref="I289:M289"/>
    <mergeCell ref="I290:M290"/>
    <mergeCell ref="I291:M291"/>
    <mergeCell ref="C298:H298"/>
    <mergeCell ref="D300:Y300"/>
    <mergeCell ref="E301:H301"/>
    <mergeCell ref="I301:M301"/>
    <mergeCell ref="O301:R301"/>
    <mergeCell ref="S301:T301"/>
    <mergeCell ref="U301:Y301"/>
    <mergeCell ref="E302:H302"/>
    <mergeCell ref="I302:M302"/>
    <mergeCell ref="O302:R302"/>
    <mergeCell ref="S302:T302"/>
    <mergeCell ref="U302:Y302"/>
    <mergeCell ref="E303:H303"/>
    <mergeCell ref="I303:M303"/>
    <mergeCell ref="O303:R303"/>
    <mergeCell ref="S303:T303"/>
    <mergeCell ref="U303:Y303"/>
    <mergeCell ref="E304:H304"/>
    <mergeCell ref="I304:M304"/>
    <mergeCell ref="O304:R304"/>
    <mergeCell ref="S304:T304"/>
    <mergeCell ref="U304:Y304"/>
    <mergeCell ref="E305:H305"/>
    <mergeCell ref="I305:M305"/>
    <mergeCell ref="O305:R305"/>
    <mergeCell ref="S305:T305"/>
    <mergeCell ref="U305:Y305"/>
    <mergeCell ref="E306:H306"/>
    <mergeCell ref="I306:M306"/>
    <mergeCell ref="O306:R306"/>
    <mergeCell ref="S306:T306"/>
    <mergeCell ref="U306:Y306"/>
    <mergeCell ref="E307:H307"/>
    <mergeCell ref="I307:M307"/>
    <mergeCell ref="O307:R307"/>
    <mergeCell ref="S307:T307"/>
    <mergeCell ref="U307:Y307"/>
    <mergeCell ref="E308:H308"/>
    <mergeCell ref="I308:M308"/>
    <mergeCell ref="O308:R308"/>
    <mergeCell ref="S308:T308"/>
    <mergeCell ref="U308:Y308"/>
    <mergeCell ref="E310:H310"/>
    <mergeCell ref="I310:M310"/>
    <mergeCell ref="O310:R310"/>
    <mergeCell ref="S310:T310"/>
    <mergeCell ref="U310:Y310"/>
    <mergeCell ref="E309:H309"/>
    <mergeCell ref="I309:M309"/>
    <mergeCell ref="O309:R309"/>
    <mergeCell ref="S309:T309"/>
    <mergeCell ref="U309:Y309"/>
    <mergeCell ref="I226:M226"/>
    <mergeCell ref="W264:Y264"/>
    <mergeCell ref="W265:Y265"/>
    <mergeCell ref="W266:Y266"/>
    <mergeCell ref="W267:Y267"/>
    <mergeCell ref="W268:Y268"/>
    <mergeCell ref="W269:Y269"/>
    <mergeCell ref="W270:Y270"/>
    <mergeCell ref="W271:Y271"/>
    <mergeCell ref="U252:Y252"/>
    <mergeCell ref="U253:Y253"/>
    <mergeCell ref="L250:P250"/>
    <mergeCell ref="L251:P251"/>
    <mergeCell ref="U251:Y251"/>
    <mergeCell ref="E250:J250"/>
    <mergeCell ref="E251:J251"/>
    <mergeCell ref="E252:J252"/>
    <mergeCell ref="E253:J253"/>
    <mergeCell ref="E254:J254"/>
    <mergeCell ref="E255:J255"/>
    <mergeCell ref="E256:J256"/>
    <mergeCell ref="L252:P252"/>
    <mergeCell ref="L253:P253"/>
    <mergeCell ref="E243:J243"/>
  </mergeCells>
  <phoneticPr fontId="4"/>
  <conditionalFormatting sqref="I20:M20">
    <cfRule type="expression" dxfId="180" priority="181" stopIfTrue="1">
      <formula>$A20&lt;&gt;0</formula>
    </cfRule>
  </conditionalFormatting>
  <conditionalFormatting sqref="I22:Y22">
    <cfRule type="expression" dxfId="179" priority="180" stopIfTrue="1">
      <formula>$A22&lt;&gt;0</formula>
    </cfRule>
  </conditionalFormatting>
  <conditionalFormatting sqref="I24:Y24">
    <cfRule type="expression" dxfId="178" priority="179" stopIfTrue="1">
      <formula>$A24&lt;&gt;0</formula>
    </cfRule>
  </conditionalFormatting>
  <conditionalFormatting sqref="I26:Y26">
    <cfRule type="expression" dxfId="177" priority="178" stopIfTrue="1">
      <formula>$A26&lt;&gt;0</formula>
    </cfRule>
  </conditionalFormatting>
  <conditionalFormatting sqref="I28:Y28">
    <cfRule type="expression" dxfId="176" priority="177" stopIfTrue="1">
      <formula>$A28&lt;&gt;0</formula>
    </cfRule>
  </conditionalFormatting>
  <conditionalFormatting sqref="I30:Y30">
    <cfRule type="expression" dxfId="175" priority="176" stopIfTrue="1">
      <formula>$A30&lt;&gt;0</formula>
    </cfRule>
  </conditionalFormatting>
  <conditionalFormatting sqref="I32:Y32">
    <cfRule type="expression" dxfId="174" priority="175" stopIfTrue="1">
      <formula>$A32&lt;&gt;0</formula>
    </cfRule>
  </conditionalFormatting>
  <conditionalFormatting sqref="I34:M34">
    <cfRule type="expression" dxfId="173" priority="174" stopIfTrue="1">
      <formula>$A34&lt;&gt;0</formula>
    </cfRule>
  </conditionalFormatting>
  <conditionalFormatting sqref="I36:M36">
    <cfRule type="expression" dxfId="172" priority="173" stopIfTrue="1">
      <formula>$A36&lt;&gt;0</formula>
    </cfRule>
  </conditionalFormatting>
  <conditionalFormatting sqref="I38:Y38">
    <cfRule type="expression" dxfId="171" priority="172" stopIfTrue="1">
      <formula>$A38&lt;&gt;0</formula>
    </cfRule>
  </conditionalFormatting>
  <conditionalFormatting sqref="I40:M40">
    <cfRule type="expression" dxfId="170" priority="171" stopIfTrue="1">
      <formula>$A40&lt;&gt;0</formula>
    </cfRule>
  </conditionalFormatting>
  <conditionalFormatting sqref="I63:M63">
    <cfRule type="expression" dxfId="169" priority="170" stopIfTrue="1">
      <formula>$A63&lt;&gt;0</formula>
    </cfRule>
  </conditionalFormatting>
  <conditionalFormatting sqref="I69:M69">
    <cfRule type="expression" dxfId="168" priority="169" stopIfTrue="1">
      <formula>$A69&lt;&gt;0</formula>
    </cfRule>
  </conditionalFormatting>
  <conditionalFormatting sqref="I71:Y71">
    <cfRule type="expression" dxfId="167" priority="168" stopIfTrue="1">
      <formula>$A71&lt;&gt;0</formula>
    </cfRule>
  </conditionalFormatting>
  <conditionalFormatting sqref="I73:Y73">
    <cfRule type="expression" dxfId="166" priority="167" stopIfTrue="1">
      <formula>$A73&lt;&gt;0</formula>
    </cfRule>
  </conditionalFormatting>
  <conditionalFormatting sqref="I75:Y75">
    <cfRule type="expression" dxfId="165" priority="166" stopIfTrue="1">
      <formula>$A75&lt;&gt;0</formula>
    </cfRule>
  </conditionalFormatting>
  <conditionalFormatting sqref="I77:Y77">
    <cfRule type="expression" dxfId="164" priority="165" stopIfTrue="1">
      <formula>$A77&lt;&gt;0</formula>
    </cfRule>
  </conditionalFormatting>
  <conditionalFormatting sqref="I79:Y79">
    <cfRule type="expression" dxfId="163" priority="164" stopIfTrue="1">
      <formula>$A79&lt;&gt;0</formula>
    </cfRule>
  </conditionalFormatting>
  <conditionalFormatting sqref="I81:Y81">
    <cfRule type="expression" dxfId="162" priority="163" stopIfTrue="1">
      <formula>$A81&lt;&gt;0</formula>
    </cfRule>
  </conditionalFormatting>
  <conditionalFormatting sqref="I83:M83">
    <cfRule type="expression" dxfId="161" priority="162" stopIfTrue="1">
      <formula>$A83&lt;&gt;0</formula>
    </cfRule>
  </conditionalFormatting>
  <conditionalFormatting sqref="P83">
    <cfRule type="expression" dxfId="160" priority="161" stopIfTrue="1">
      <formula>$A84&lt;&gt;0</formula>
    </cfRule>
  </conditionalFormatting>
  <conditionalFormatting sqref="I85:M85">
    <cfRule type="expression" dxfId="159" priority="160" stopIfTrue="1">
      <formula>$A85&lt;&gt;0</formula>
    </cfRule>
  </conditionalFormatting>
  <conditionalFormatting sqref="I87:Y87">
    <cfRule type="expression" dxfId="158" priority="159" stopIfTrue="1">
      <formula>$A87&lt;&gt;0</formula>
    </cfRule>
  </conditionalFormatting>
  <conditionalFormatting sqref="I114:Y114">
    <cfRule type="expression" dxfId="157" priority="158" stopIfTrue="1">
      <formula>$A114&lt;&gt;0</formula>
    </cfRule>
  </conditionalFormatting>
  <conditionalFormatting sqref="I116:Y116">
    <cfRule type="expression" dxfId="156" priority="157" stopIfTrue="1">
      <formula>$A116&lt;&gt;0</formula>
    </cfRule>
  </conditionalFormatting>
  <conditionalFormatting sqref="I120:Y120">
    <cfRule type="expression" dxfId="155" priority="156" stopIfTrue="1">
      <formula>$A120&lt;&gt;0</formula>
    </cfRule>
  </conditionalFormatting>
  <conditionalFormatting sqref="I122:M122">
    <cfRule type="expression" dxfId="154" priority="155" stopIfTrue="1">
      <formula>$A122&lt;&gt;0</formula>
    </cfRule>
  </conditionalFormatting>
  <conditionalFormatting sqref="I124:M124">
    <cfRule type="expression" dxfId="153" priority="154" stopIfTrue="1">
      <formula>$A124&lt;&gt;0</formula>
    </cfRule>
  </conditionalFormatting>
  <conditionalFormatting sqref="I126:Y126">
    <cfRule type="expression" dxfId="152" priority="153" stopIfTrue="1">
      <formula>$A126&lt;&gt;0</formula>
    </cfRule>
  </conditionalFormatting>
  <conditionalFormatting sqref="I153:M153">
    <cfRule type="expression" dxfId="151" priority="152" stopIfTrue="1">
      <formula>$A153&lt;&gt;0</formula>
    </cfRule>
  </conditionalFormatting>
  <conditionalFormatting sqref="I155:Y155">
    <cfRule type="expression" dxfId="150" priority="151" stopIfTrue="1">
      <formula>$A155&lt;&gt;0</formula>
    </cfRule>
  </conditionalFormatting>
  <conditionalFormatting sqref="I157:Y157">
    <cfRule type="expression" dxfId="149" priority="150" stopIfTrue="1">
      <formula>$A157&lt;&gt;0</formula>
    </cfRule>
  </conditionalFormatting>
  <conditionalFormatting sqref="I159:M159">
    <cfRule type="expression" dxfId="148" priority="149" stopIfTrue="1">
      <formula>$A159&lt;&gt;0</formula>
    </cfRule>
  </conditionalFormatting>
  <conditionalFormatting sqref="I161:M161">
    <cfRule type="expression" dxfId="147" priority="148" stopIfTrue="1">
      <formula>$A161&lt;&gt;0</formula>
    </cfRule>
  </conditionalFormatting>
  <conditionalFormatting sqref="I163:Y163">
    <cfRule type="expression" dxfId="146" priority="147" stopIfTrue="1">
      <formula>$A163&lt;&gt;0</formula>
    </cfRule>
  </conditionalFormatting>
  <conditionalFormatting sqref="I165:M165">
    <cfRule type="expression" dxfId="145" priority="146" stopIfTrue="1">
      <formula>$A165&lt;&gt;0</formula>
    </cfRule>
  </conditionalFormatting>
  <conditionalFormatting sqref="I167:M167">
    <cfRule type="expression" dxfId="144" priority="145" stopIfTrue="1">
      <formula>$A167&lt;&gt;0</formula>
    </cfRule>
  </conditionalFormatting>
  <conditionalFormatting sqref="I169:Y169">
    <cfRule type="expression" dxfId="143" priority="144" stopIfTrue="1">
      <formula>$A169&lt;&gt;0</formula>
    </cfRule>
  </conditionalFormatting>
  <conditionalFormatting sqref="K183:M183">
    <cfRule type="expression" dxfId="142" priority="143" stopIfTrue="1">
      <formula>$A182&lt;&gt;0</formula>
    </cfRule>
  </conditionalFormatting>
  <conditionalFormatting sqref="K184:M184">
    <cfRule type="expression" dxfId="141" priority="142" stopIfTrue="1">
      <formula>$A182&lt;&gt;0</formula>
    </cfRule>
  </conditionalFormatting>
  <conditionalFormatting sqref="N184:V184">
    <cfRule type="expression" dxfId="140" priority="141" stopIfTrue="1">
      <formula>$A184&lt;&gt;0</formula>
    </cfRule>
  </conditionalFormatting>
  <conditionalFormatting sqref="K185:M185">
    <cfRule type="expression" dxfId="139" priority="140" stopIfTrue="1">
      <formula>$A182&lt;&gt;0</formula>
    </cfRule>
  </conditionalFormatting>
  <conditionalFormatting sqref="N185:V185">
    <cfRule type="expression" dxfId="138" priority="139" stopIfTrue="1">
      <formula>$A185&lt;&gt;0</formula>
    </cfRule>
  </conditionalFormatting>
  <conditionalFormatting sqref="K186:M187">
    <cfRule type="expression" dxfId="137" priority="138" stopIfTrue="1">
      <formula>$A182&lt;&gt;0</formula>
    </cfRule>
  </conditionalFormatting>
  <conditionalFormatting sqref="N186:V186">
    <cfRule type="expression" dxfId="136" priority="137" stopIfTrue="1">
      <formula>AND($A186&lt;&gt;0,TRIM($N186)="")</formula>
    </cfRule>
  </conditionalFormatting>
  <conditionalFormatting sqref="W186:X186">
    <cfRule type="expression" dxfId="135" priority="136" stopIfTrue="1">
      <formula>AND($A186&lt;&gt;0,TRIM($W186)="")</formula>
    </cfRule>
  </conditionalFormatting>
  <conditionalFormatting sqref="I189:M189">
    <cfRule type="expression" dxfId="134" priority="135" stopIfTrue="1">
      <formula>$A189&lt;&gt;0</formula>
    </cfRule>
  </conditionalFormatting>
  <conditionalFormatting sqref="I191:M191">
    <cfRule type="expression" dxfId="133" priority="134" stopIfTrue="1">
      <formula>$A191&lt;&gt;0</formula>
    </cfRule>
  </conditionalFormatting>
  <conditionalFormatting sqref="I200:M200">
    <cfRule type="expression" dxfId="132" priority="133" stopIfTrue="1">
      <formula>$A200&lt;&gt;0</formula>
    </cfRule>
  </conditionalFormatting>
  <conditionalFormatting sqref="I201:M201">
    <cfRule type="expression" dxfId="131" priority="132" stopIfTrue="1">
      <formula>$A201&lt;&gt;0</formula>
    </cfRule>
  </conditionalFormatting>
  <conditionalFormatting sqref="I222:M222">
    <cfRule type="expression" dxfId="130" priority="131" stopIfTrue="1">
      <formula>TRIM($I222)=""</formula>
    </cfRule>
  </conditionalFormatting>
  <conditionalFormatting sqref="P222">
    <cfRule type="expression" dxfId="129" priority="130" stopIfTrue="1">
      <formula>OR(NOT(ISNUMBER(VALUE($P222))), TRIM($P222)="", LEN($P222)&lt;&gt;6)</formula>
    </cfRule>
  </conditionalFormatting>
  <conditionalFormatting sqref="I224:M224">
    <cfRule type="expression" dxfId="128" priority="129" stopIfTrue="1">
      <formula>$A224&lt;&gt;0</formula>
    </cfRule>
  </conditionalFormatting>
  <conditionalFormatting sqref="I226:M226">
    <cfRule type="expression" dxfId="127" priority="128" stopIfTrue="1">
      <formula>$A226&lt;&gt;0</formula>
    </cfRule>
  </conditionalFormatting>
  <conditionalFormatting sqref="K231">
    <cfRule type="expression" dxfId="126" priority="127" stopIfTrue="1">
      <formula>希望&lt;&gt;0</formula>
    </cfRule>
  </conditionalFormatting>
  <conditionalFormatting sqref="Q231">
    <cfRule type="expression" dxfId="125" priority="126" stopIfTrue="1">
      <formula>AND($A231&lt;&gt;0, TRIM($Q231)="")</formula>
    </cfRule>
  </conditionalFormatting>
  <conditionalFormatting sqref="R231">
    <cfRule type="expression" dxfId="124" priority="125" stopIfTrue="1">
      <formula>AND($A231&lt;&gt;0, TRIM($R231)="")</formula>
    </cfRule>
  </conditionalFormatting>
  <conditionalFormatting sqref="S231:T231">
    <cfRule type="expression" dxfId="123" priority="124" stopIfTrue="1">
      <formula>AND($A231&lt;&gt;0, TRIM($S231)="")</formula>
    </cfRule>
  </conditionalFormatting>
  <conditionalFormatting sqref="K232">
    <cfRule type="expression" dxfId="122" priority="123" stopIfTrue="1">
      <formula>希望&lt;&gt;0</formula>
    </cfRule>
  </conditionalFormatting>
  <conditionalFormatting sqref="Q232">
    <cfRule type="expression" dxfId="121" priority="122" stopIfTrue="1">
      <formula>AND($A232&lt;&gt;0, TRIM($Q232)="")</formula>
    </cfRule>
  </conditionalFormatting>
  <conditionalFormatting sqref="R232">
    <cfRule type="expression" dxfId="120" priority="121" stopIfTrue="1">
      <formula>AND($A232&lt;&gt;0, TRIM($R232)="")</formula>
    </cfRule>
  </conditionalFormatting>
  <conditionalFormatting sqref="S232:T232">
    <cfRule type="expression" dxfId="119" priority="120" stopIfTrue="1">
      <formula>AND($A232&lt;&gt;0, TRIM($S232)="")</formula>
    </cfRule>
  </conditionalFormatting>
  <conditionalFormatting sqref="K233">
    <cfRule type="expression" dxfId="118" priority="119" stopIfTrue="1">
      <formula>希望&lt;&gt;0</formula>
    </cfRule>
  </conditionalFormatting>
  <conditionalFormatting sqref="Q233">
    <cfRule type="expression" dxfId="117" priority="118" stopIfTrue="1">
      <formula>AND($A233&lt;&gt;0, TRIM($Q233)="")</formula>
    </cfRule>
  </conditionalFormatting>
  <conditionalFormatting sqref="R233">
    <cfRule type="expression" dxfId="116" priority="117" stopIfTrue="1">
      <formula>AND($A233&lt;&gt;0, TRIM($R233)="")</formula>
    </cfRule>
  </conditionalFormatting>
  <conditionalFormatting sqref="S233:T233">
    <cfRule type="expression" dxfId="115" priority="116" stopIfTrue="1">
      <formula>AND($A233&lt;&gt;0, TRIM($S233)="")</formula>
    </cfRule>
  </conditionalFormatting>
  <conditionalFormatting sqref="K234">
    <cfRule type="expression" dxfId="114" priority="115" stopIfTrue="1">
      <formula>希望&lt;&gt;0</formula>
    </cfRule>
  </conditionalFormatting>
  <conditionalFormatting sqref="Q234">
    <cfRule type="expression" dxfId="113" priority="114" stopIfTrue="1">
      <formula>AND($A234&lt;&gt;0, TRIM($Q234)="")</formula>
    </cfRule>
  </conditionalFormatting>
  <conditionalFormatting sqref="R234">
    <cfRule type="expression" dxfId="112" priority="113" stopIfTrue="1">
      <formula>AND($A234&lt;&gt;0, TRIM($R234)="")</formula>
    </cfRule>
  </conditionalFormatting>
  <conditionalFormatting sqref="S234:T234">
    <cfRule type="expression" dxfId="111" priority="112" stopIfTrue="1">
      <formula>AND($A234&lt;&gt;0, TRIM($S234)="")</formula>
    </cfRule>
  </conditionalFormatting>
  <conditionalFormatting sqref="K235">
    <cfRule type="expression" dxfId="110" priority="111" stopIfTrue="1">
      <formula>希望&lt;&gt;0</formula>
    </cfRule>
  </conditionalFormatting>
  <conditionalFormatting sqref="Q235">
    <cfRule type="expression" dxfId="109" priority="110" stopIfTrue="1">
      <formula>AND($A235&lt;&gt;0, TRIM($Q235)="")</formula>
    </cfRule>
  </conditionalFormatting>
  <conditionalFormatting sqref="R235">
    <cfRule type="expression" dxfId="108" priority="109" stopIfTrue="1">
      <formula>AND($A235&lt;&gt;0, TRIM($R235)="")</formula>
    </cfRule>
  </conditionalFormatting>
  <conditionalFormatting sqref="S235:T235">
    <cfRule type="expression" dxfId="107" priority="108" stopIfTrue="1">
      <formula>AND($A235&lt;&gt;0, TRIM($S235)="")</formula>
    </cfRule>
  </conditionalFormatting>
  <conditionalFormatting sqref="K236">
    <cfRule type="expression" dxfId="106" priority="107" stopIfTrue="1">
      <formula>希望&lt;&gt;0</formula>
    </cfRule>
  </conditionalFormatting>
  <conditionalFormatting sqref="Q236">
    <cfRule type="expression" dxfId="105" priority="106" stopIfTrue="1">
      <formula>AND($A236&lt;&gt;0, TRIM($Q236)="")</formula>
    </cfRule>
  </conditionalFormatting>
  <conditionalFormatting sqref="R236">
    <cfRule type="expression" dxfId="104" priority="105" stopIfTrue="1">
      <formula>AND($A236&lt;&gt;0, TRIM($R236)="")</formula>
    </cfRule>
  </conditionalFormatting>
  <conditionalFormatting sqref="S236:T236">
    <cfRule type="expression" dxfId="103" priority="104" stopIfTrue="1">
      <formula>AND($A236&lt;&gt;0, TRIM($S236)="")</formula>
    </cfRule>
  </conditionalFormatting>
  <conditionalFormatting sqref="K237">
    <cfRule type="expression" dxfId="102" priority="103" stopIfTrue="1">
      <formula>希望&lt;&gt;0</formula>
    </cfRule>
  </conditionalFormatting>
  <conditionalFormatting sqref="Q237">
    <cfRule type="expression" dxfId="101" priority="102" stopIfTrue="1">
      <formula>AND($A237&lt;&gt;0, TRIM($Q237)="")</formula>
    </cfRule>
  </conditionalFormatting>
  <conditionalFormatting sqref="R237">
    <cfRule type="expression" dxfId="100" priority="101" stopIfTrue="1">
      <formula>AND($A237&lt;&gt;0, TRIM($R237)="")</formula>
    </cfRule>
  </conditionalFormatting>
  <conditionalFormatting sqref="S237:T237">
    <cfRule type="expression" dxfId="99" priority="100" stopIfTrue="1">
      <formula>AND($A237&lt;&gt;0, TRIM($S237)="")</formula>
    </cfRule>
  </conditionalFormatting>
  <conditionalFormatting sqref="K238">
    <cfRule type="expression" dxfId="98" priority="99" stopIfTrue="1">
      <formula>希望&lt;&gt;0</formula>
    </cfRule>
  </conditionalFormatting>
  <conditionalFormatting sqref="Q238">
    <cfRule type="expression" dxfId="97" priority="98" stopIfTrue="1">
      <formula>AND($A238&lt;&gt;0, TRIM($Q238)="")</formula>
    </cfRule>
  </conditionalFormatting>
  <conditionalFormatting sqref="R238">
    <cfRule type="expression" dxfId="96" priority="97" stopIfTrue="1">
      <formula>AND($A238&lt;&gt;0, TRIM($R238)="")</formula>
    </cfRule>
  </conditionalFormatting>
  <conditionalFormatting sqref="S238:T238">
    <cfRule type="expression" dxfId="95" priority="96" stopIfTrue="1">
      <formula>AND($A238&lt;&gt;0, TRIM($S238)="")</formula>
    </cfRule>
  </conditionalFormatting>
  <conditionalFormatting sqref="K239">
    <cfRule type="expression" dxfId="94" priority="95" stopIfTrue="1">
      <formula>希望&lt;&gt;0</formula>
    </cfRule>
  </conditionalFormatting>
  <conditionalFormatting sqref="S239:T239">
    <cfRule type="expression" dxfId="93" priority="94" stopIfTrue="1">
      <formula>AND($A239&lt;&gt;0, TRIM($S239)="")</formula>
    </cfRule>
  </conditionalFormatting>
  <conditionalFormatting sqref="K240">
    <cfRule type="expression" dxfId="92" priority="93" stopIfTrue="1">
      <formula>希望&lt;&gt;0</formula>
    </cfRule>
  </conditionalFormatting>
  <conditionalFormatting sqref="S240:T240">
    <cfRule type="expression" dxfId="91" priority="92" stopIfTrue="1">
      <formula>AND($A240&lt;&gt;0, TRIM($S240)="")</formula>
    </cfRule>
  </conditionalFormatting>
  <conditionalFormatting sqref="Q239:Q240">
    <cfRule type="expression" dxfId="90" priority="91" stopIfTrue="1">
      <formula>AND($A239+$A240&lt;&gt;0, TRIM($Q239)="")</formula>
    </cfRule>
  </conditionalFormatting>
  <conditionalFormatting sqref="R239:R240">
    <cfRule type="expression" dxfId="89" priority="90" stopIfTrue="1">
      <formula>AND($A239+$A240&lt;&gt;0, TRIM($R239)="")</formula>
    </cfRule>
  </conditionalFormatting>
  <conditionalFormatting sqref="K241">
    <cfRule type="expression" dxfId="88" priority="89" stopIfTrue="1">
      <formula>希望&lt;&gt;0</formula>
    </cfRule>
  </conditionalFormatting>
  <conditionalFormatting sqref="Q241">
    <cfRule type="expression" dxfId="87" priority="88" stopIfTrue="1">
      <formula>AND($A241&lt;&gt;0, TRIM($Q241)="")</formula>
    </cfRule>
  </conditionalFormatting>
  <conditionalFormatting sqref="R241">
    <cfRule type="expression" dxfId="86" priority="87" stopIfTrue="1">
      <formula>AND($A241&lt;&gt;0, TRIM($R241)="")</formula>
    </cfRule>
  </conditionalFormatting>
  <conditionalFormatting sqref="S241:T241">
    <cfRule type="expression" dxfId="85" priority="86" stopIfTrue="1">
      <formula>AND($A241&lt;&gt;0, TRIM($S241)="")</formula>
    </cfRule>
  </conditionalFormatting>
  <conditionalFormatting sqref="K242">
    <cfRule type="expression" dxfId="84" priority="85" stopIfTrue="1">
      <formula>希望&lt;&gt;0</formula>
    </cfRule>
  </conditionalFormatting>
  <conditionalFormatting sqref="Q242">
    <cfRule type="expression" dxfId="83" priority="84" stopIfTrue="1">
      <formula>AND($A242&lt;&gt;0, TRIM($Q242)="")</formula>
    </cfRule>
  </conditionalFormatting>
  <conditionalFormatting sqref="R242">
    <cfRule type="expression" dxfId="82" priority="83" stopIfTrue="1">
      <formula>AND($A242&lt;&gt;0, TRIM($R242)="")</formula>
    </cfRule>
  </conditionalFormatting>
  <conditionalFormatting sqref="S242:T242">
    <cfRule type="expression" dxfId="81" priority="82" stopIfTrue="1">
      <formula>AND($A242&lt;&gt;0, TRIM($S242)="")</formula>
    </cfRule>
  </conditionalFormatting>
  <conditionalFormatting sqref="K243">
    <cfRule type="expression" dxfId="80" priority="81" stopIfTrue="1">
      <formula>希望&lt;&gt;0</formula>
    </cfRule>
  </conditionalFormatting>
  <conditionalFormatting sqref="Q243">
    <cfRule type="expression" dxfId="79" priority="80" stopIfTrue="1">
      <formula>AND($A243&lt;&gt;0, TRIM($Q243)="")</formula>
    </cfRule>
  </conditionalFormatting>
  <conditionalFormatting sqref="R243">
    <cfRule type="expression" dxfId="78" priority="79" stopIfTrue="1">
      <formula>AND($A243&lt;&gt;0, TRIM($R243)="")</formula>
    </cfRule>
  </conditionalFormatting>
  <conditionalFormatting sqref="S243:T243">
    <cfRule type="expression" dxfId="77" priority="78" stopIfTrue="1">
      <formula>AND($A243&lt;&gt;0, TRIM($S243)="")</formula>
    </cfRule>
  </conditionalFormatting>
  <conditionalFormatting sqref="K244">
    <cfRule type="expression" dxfId="76" priority="77" stopIfTrue="1">
      <formula>希望&lt;&gt;0</formula>
    </cfRule>
  </conditionalFormatting>
  <conditionalFormatting sqref="Q244">
    <cfRule type="expression" dxfId="75" priority="76" stopIfTrue="1">
      <formula>AND($A244&lt;&gt;0, TRIM($Q244)="")</formula>
    </cfRule>
  </conditionalFormatting>
  <conditionalFormatting sqref="R244">
    <cfRule type="expression" dxfId="74" priority="75" stopIfTrue="1">
      <formula>AND($A244&lt;&gt;0, TRIM($R244)="")</formula>
    </cfRule>
  </conditionalFormatting>
  <conditionalFormatting sqref="S244:T244">
    <cfRule type="expression" dxfId="73" priority="74" stopIfTrue="1">
      <formula>AND($A244&lt;&gt;0, TRIM($S244)="")</formula>
    </cfRule>
  </conditionalFormatting>
  <conditionalFormatting sqref="K245">
    <cfRule type="expression" dxfId="72" priority="73" stopIfTrue="1">
      <formula>希望&lt;&gt;0</formula>
    </cfRule>
  </conditionalFormatting>
  <conditionalFormatting sqref="Q245">
    <cfRule type="expression" dxfId="71" priority="72" stopIfTrue="1">
      <formula>AND($A245&lt;&gt;0, TRIM($Q245)="")</formula>
    </cfRule>
  </conditionalFormatting>
  <conditionalFormatting sqref="R245">
    <cfRule type="expression" dxfId="70" priority="71" stopIfTrue="1">
      <formula>AND($A245&lt;&gt;0, TRIM($R245)="")</formula>
    </cfRule>
  </conditionalFormatting>
  <conditionalFormatting sqref="S245:T245">
    <cfRule type="expression" dxfId="69" priority="70" stopIfTrue="1">
      <formula>AND($A245&lt;&gt;0, TRIM($S245)="")</formula>
    </cfRule>
  </conditionalFormatting>
  <conditionalFormatting sqref="K246">
    <cfRule type="expression" dxfId="68" priority="69" stopIfTrue="1">
      <formula>希望&lt;&gt;0</formula>
    </cfRule>
  </conditionalFormatting>
  <conditionalFormatting sqref="Q246">
    <cfRule type="expression" dxfId="67" priority="68" stopIfTrue="1">
      <formula>AND($A246&lt;&gt;0, TRIM($Q246)="")</formula>
    </cfRule>
  </conditionalFormatting>
  <conditionalFormatting sqref="R246">
    <cfRule type="expression" dxfId="66" priority="67" stopIfTrue="1">
      <formula>AND($A246&lt;&gt;0, TRIM($R246)="")</formula>
    </cfRule>
  </conditionalFormatting>
  <conditionalFormatting sqref="S246:T246">
    <cfRule type="expression" dxfId="65" priority="66" stopIfTrue="1">
      <formula>AND($A246&lt;&gt;0, TRIM($S246)="")</formula>
    </cfRule>
  </conditionalFormatting>
  <conditionalFormatting sqref="K247">
    <cfRule type="expression" dxfId="64" priority="65" stopIfTrue="1">
      <formula>希望&lt;&gt;0</formula>
    </cfRule>
  </conditionalFormatting>
  <conditionalFormatting sqref="Q247">
    <cfRule type="expression" dxfId="63" priority="64" stopIfTrue="1">
      <formula>AND($A247&lt;&gt;0, TRIM($Q247)="")</formula>
    </cfRule>
  </conditionalFormatting>
  <conditionalFormatting sqref="R247">
    <cfRule type="expression" dxfId="62" priority="63" stopIfTrue="1">
      <formula>AND($A247&lt;&gt;0, TRIM($R247)="")</formula>
    </cfRule>
  </conditionalFormatting>
  <conditionalFormatting sqref="S247:T247">
    <cfRule type="expression" dxfId="61" priority="62" stopIfTrue="1">
      <formula>AND($A247&lt;&gt;0, TRIM($S247)="")</formula>
    </cfRule>
  </conditionalFormatting>
  <conditionalFormatting sqref="K248">
    <cfRule type="expression" dxfId="60" priority="61" stopIfTrue="1">
      <formula>希望&lt;&gt;0</formula>
    </cfRule>
  </conditionalFormatting>
  <conditionalFormatting sqref="Q248">
    <cfRule type="expression" dxfId="59" priority="60" stopIfTrue="1">
      <formula>AND($A248&lt;&gt;0, TRIM($Q248)="")</formula>
    </cfRule>
  </conditionalFormatting>
  <conditionalFormatting sqref="R248">
    <cfRule type="expression" dxfId="58" priority="59" stopIfTrue="1">
      <formula>AND($A248&lt;&gt;0, TRIM($R248)="")</formula>
    </cfRule>
  </conditionalFormatting>
  <conditionalFormatting sqref="S248:T248">
    <cfRule type="expression" dxfId="57" priority="58" stopIfTrue="1">
      <formula>AND($A248&lt;&gt;0, TRIM($S248)="")</formula>
    </cfRule>
  </conditionalFormatting>
  <conditionalFormatting sqref="K249">
    <cfRule type="expression" dxfId="56" priority="57" stopIfTrue="1">
      <formula>希望&lt;&gt;0</formula>
    </cfRule>
  </conditionalFormatting>
  <conditionalFormatting sqref="Q249">
    <cfRule type="expression" dxfId="55" priority="56" stopIfTrue="1">
      <formula>AND($A249&lt;&gt;0, TRIM($Q249)="")</formula>
    </cfRule>
  </conditionalFormatting>
  <conditionalFormatting sqref="R249">
    <cfRule type="expression" dxfId="54" priority="55" stopIfTrue="1">
      <formula>AND($A249&lt;&gt;0, TRIM($R249)="")</formula>
    </cfRule>
  </conditionalFormatting>
  <conditionalFormatting sqref="S249:T249">
    <cfRule type="expression" dxfId="53" priority="54" stopIfTrue="1">
      <formula>AND($A249&lt;&gt;0, TRIM($S249)="")</formula>
    </cfRule>
  </conditionalFormatting>
  <conditionalFormatting sqref="K250">
    <cfRule type="expression" dxfId="52" priority="53" stopIfTrue="1">
      <formula>希望&lt;&gt;0</formula>
    </cfRule>
  </conditionalFormatting>
  <conditionalFormatting sqref="Q250">
    <cfRule type="expression" dxfId="51" priority="52" stopIfTrue="1">
      <formula>AND($A250&lt;&gt;0, TRIM($Q250)="")</formula>
    </cfRule>
  </conditionalFormatting>
  <conditionalFormatting sqref="R250">
    <cfRule type="expression" dxfId="50" priority="51" stopIfTrue="1">
      <formula>AND($A250&lt;&gt;0, TRIM($R250)="")</formula>
    </cfRule>
  </conditionalFormatting>
  <conditionalFormatting sqref="S250:T250">
    <cfRule type="expression" dxfId="49" priority="50" stopIfTrue="1">
      <formula>AND($A250&lt;&gt;0, TRIM($S250)="")</formula>
    </cfRule>
  </conditionalFormatting>
  <conditionalFormatting sqref="K251">
    <cfRule type="expression" dxfId="48" priority="49" stopIfTrue="1">
      <formula>希望&lt;&gt;0</formula>
    </cfRule>
  </conditionalFormatting>
  <conditionalFormatting sqref="Q251">
    <cfRule type="expression" dxfId="47" priority="48" stopIfTrue="1">
      <formula>AND($A251&lt;&gt;0, TRIM($Q251)="")</formula>
    </cfRule>
  </conditionalFormatting>
  <conditionalFormatting sqref="R251">
    <cfRule type="expression" dxfId="46" priority="47" stopIfTrue="1">
      <formula>AND($A251&lt;&gt;0, TRIM($R251)="")</formula>
    </cfRule>
  </conditionalFormatting>
  <conditionalFormatting sqref="S251:T251">
    <cfRule type="expression" dxfId="45" priority="46" stopIfTrue="1">
      <formula>AND($A251&lt;&gt;0, TRIM($S251)="")</formula>
    </cfRule>
  </conditionalFormatting>
  <conditionalFormatting sqref="K252">
    <cfRule type="expression" dxfId="44" priority="45" stopIfTrue="1">
      <formula>希望&lt;&gt;0</formula>
    </cfRule>
  </conditionalFormatting>
  <conditionalFormatting sqref="Q252">
    <cfRule type="expression" dxfId="43" priority="44" stopIfTrue="1">
      <formula>AND($A252&lt;&gt;0, TRIM($Q252)="")</formula>
    </cfRule>
  </conditionalFormatting>
  <conditionalFormatting sqref="R252">
    <cfRule type="expression" dxfId="42" priority="43" stopIfTrue="1">
      <formula>AND($A252&lt;&gt;0, TRIM($R252)="")</formula>
    </cfRule>
  </conditionalFormatting>
  <conditionalFormatting sqref="S252:T252">
    <cfRule type="expression" dxfId="41" priority="42" stopIfTrue="1">
      <formula>AND($A252&lt;&gt;0, TRIM($S252)="")</formula>
    </cfRule>
  </conditionalFormatting>
  <conditionalFormatting sqref="K253">
    <cfRule type="expression" dxfId="40" priority="41" stopIfTrue="1">
      <formula>希望&lt;&gt;0</formula>
    </cfRule>
  </conditionalFormatting>
  <conditionalFormatting sqref="Q253">
    <cfRule type="expression" dxfId="39" priority="40" stopIfTrue="1">
      <formula>AND($A253&lt;&gt;0, TRIM($Q253)="")</formula>
    </cfRule>
  </conditionalFormatting>
  <conditionalFormatting sqref="R253">
    <cfRule type="expression" dxfId="38" priority="39" stopIfTrue="1">
      <formula>AND($A253&lt;&gt;0, TRIM($R253)="")</formula>
    </cfRule>
  </conditionalFormatting>
  <conditionalFormatting sqref="S253:T253">
    <cfRule type="expression" dxfId="37" priority="38" stopIfTrue="1">
      <formula>AND($A253&lt;&gt;0, TRIM($S253)="")</formula>
    </cfRule>
  </conditionalFormatting>
  <conditionalFormatting sqref="K254">
    <cfRule type="expression" dxfId="36" priority="37" stopIfTrue="1">
      <formula>希望&lt;&gt;0</formula>
    </cfRule>
  </conditionalFormatting>
  <conditionalFormatting sqref="Q254">
    <cfRule type="expression" dxfId="35" priority="36" stopIfTrue="1">
      <formula>AND($A254&lt;&gt;0, TRIM($Q254)="")</formula>
    </cfRule>
  </conditionalFormatting>
  <conditionalFormatting sqref="R254">
    <cfRule type="expression" dxfId="34" priority="35" stopIfTrue="1">
      <formula>AND($A254&lt;&gt;0, TRIM($R254)="")</formula>
    </cfRule>
  </conditionalFormatting>
  <conditionalFormatting sqref="S254:T254">
    <cfRule type="expression" dxfId="33" priority="34" stopIfTrue="1">
      <formula>AND($A254&lt;&gt;0, TRIM($S254)="")</formula>
    </cfRule>
  </conditionalFormatting>
  <conditionalFormatting sqref="K255">
    <cfRule type="expression" dxfId="32" priority="33" stopIfTrue="1">
      <formula>希望&lt;&gt;0</formula>
    </cfRule>
  </conditionalFormatting>
  <conditionalFormatting sqref="Q255">
    <cfRule type="expression" dxfId="31" priority="32" stopIfTrue="1">
      <formula>AND($A255&lt;&gt;0, TRIM($Q255)="")</formula>
    </cfRule>
  </conditionalFormatting>
  <conditionalFormatting sqref="R255">
    <cfRule type="expression" dxfId="30" priority="31" stopIfTrue="1">
      <formula>AND($A255&lt;&gt;0, TRIM($R255)="")</formula>
    </cfRule>
  </conditionalFormatting>
  <conditionalFormatting sqref="S255:T255">
    <cfRule type="expression" dxfId="29" priority="30" stopIfTrue="1">
      <formula>AND($A255&lt;&gt;0, TRIM($S255)="")</formula>
    </cfRule>
  </conditionalFormatting>
  <conditionalFormatting sqref="K256">
    <cfRule type="expression" dxfId="28" priority="29" stopIfTrue="1">
      <formula>希望&lt;&gt;0</formula>
    </cfRule>
  </conditionalFormatting>
  <conditionalFormatting sqref="Q256">
    <cfRule type="expression" dxfId="27" priority="28" stopIfTrue="1">
      <formula>AND($A256&lt;&gt;0, TRIM($Q256)="")</formula>
    </cfRule>
  </conditionalFormatting>
  <conditionalFormatting sqref="R256">
    <cfRule type="expression" dxfId="26" priority="27" stopIfTrue="1">
      <formula>AND($A256&lt;&gt;0, TRIM($R256)="")</formula>
    </cfRule>
  </conditionalFormatting>
  <conditionalFormatting sqref="S256:T256">
    <cfRule type="expression" dxfId="25" priority="26" stopIfTrue="1">
      <formula>AND($A256&lt;&gt;0, TRIM($S256)="")</formula>
    </cfRule>
  </conditionalFormatting>
  <conditionalFormatting sqref="K257">
    <cfRule type="expression" dxfId="24" priority="25" stopIfTrue="1">
      <formula>希望&lt;&gt;0</formula>
    </cfRule>
  </conditionalFormatting>
  <conditionalFormatting sqref="Q257">
    <cfRule type="expression" dxfId="23" priority="24" stopIfTrue="1">
      <formula>AND($A257&lt;&gt;0, TRIM($Q257)="")</formula>
    </cfRule>
  </conditionalFormatting>
  <conditionalFormatting sqref="R257">
    <cfRule type="expression" dxfId="22" priority="23" stopIfTrue="1">
      <formula>AND($A257&lt;&gt;0, TRIM($R257)="")</formula>
    </cfRule>
  </conditionalFormatting>
  <conditionalFormatting sqref="S257:T257">
    <cfRule type="expression" dxfId="21" priority="22" stopIfTrue="1">
      <formula>AND($A257&lt;&gt;0, TRIM($S257)="")</formula>
    </cfRule>
  </conditionalFormatting>
  <conditionalFormatting sqref="K258">
    <cfRule type="expression" dxfId="20" priority="21" stopIfTrue="1">
      <formula>希望&lt;&gt;0</formula>
    </cfRule>
  </conditionalFormatting>
  <conditionalFormatting sqref="Q258">
    <cfRule type="expression" dxfId="19" priority="20" stopIfTrue="1">
      <formula>AND($A258&lt;&gt;0, TRIM($Q258)="")</formula>
    </cfRule>
  </conditionalFormatting>
  <conditionalFormatting sqref="R258">
    <cfRule type="expression" dxfId="18" priority="19" stopIfTrue="1">
      <formula>AND($A258&lt;&gt;0, TRIM($R258)="")</formula>
    </cfRule>
  </conditionalFormatting>
  <conditionalFormatting sqref="S258:T258">
    <cfRule type="expression" dxfId="17" priority="18" stopIfTrue="1">
      <formula>AND($A258&lt;&gt;0, TRIM($S258)="")</formula>
    </cfRule>
  </conditionalFormatting>
  <conditionalFormatting sqref="K259">
    <cfRule type="expression" dxfId="16" priority="17" stopIfTrue="1">
      <formula>希望&lt;&gt;0</formula>
    </cfRule>
  </conditionalFormatting>
  <conditionalFormatting sqref="Q259">
    <cfRule type="expression" dxfId="15" priority="16" stopIfTrue="1">
      <formula>AND($A259&lt;&gt;0, TRIM($Q259)="")</formula>
    </cfRule>
  </conditionalFormatting>
  <conditionalFormatting sqref="R259">
    <cfRule type="expression" dxfId="14" priority="15" stopIfTrue="1">
      <formula>AND($A259&lt;&gt;0, TRIM($R259)="")</formula>
    </cfRule>
  </conditionalFormatting>
  <conditionalFormatting sqref="S259:T259">
    <cfRule type="expression" dxfId="13" priority="14" stopIfTrue="1">
      <formula>AND($A259&lt;&gt;0, TRIM($S259)="")</formula>
    </cfRule>
  </conditionalFormatting>
  <conditionalFormatting sqref="K260">
    <cfRule type="expression" dxfId="12" priority="13" stopIfTrue="1">
      <formula>希望&lt;&gt;0</formula>
    </cfRule>
  </conditionalFormatting>
  <conditionalFormatting sqref="Q260">
    <cfRule type="expression" dxfId="11" priority="12" stopIfTrue="1">
      <formula>AND($A260&lt;&gt;0, TRIM($Q260)="")</formula>
    </cfRule>
  </conditionalFormatting>
  <conditionalFormatting sqref="R260">
    <cfRule type="expression" dxfId="10" priority="11" stopIfTrue="1">
      <formula>AND($A260&lt;&gt;0, TRIM($R260)="")</formula>
    </cfRule>
  </conditionalFormatting>
  <conditionalFormatting sqref="S260:T260">
    <cfRule type="expression" dxfId="9" priority="10" stopIfTrue="1">
      <formula>AND($A260&lt;&gt;0, TRIM($S260)="")</formula>
    </cfRule>
  </conditionalFormatting>
  <conditionalFormatting sqref="Q277:Y282">
    <cfRule type="expression" dxfId="8" priority="9" stopIfTrue="1">
      <formula>$A282&lt;&gt;0</formula>
    </cfRule>
  </conditionalFormatting>
  <conditionalFormatting sqref="Q283:Y286">
    <cfRule type="expression" dxfId="7" priority="8" stopIfTrue="1">
      <formula>$A286&lt;&gt;0</formula>
    </cfRule>
  </conditionalFormatting>
  <conditionalFormatting sqref="Q287:Y288">
    <cfRule type="expression" dxfId="6" priority="7" stopIfTrue="1">
      <formula>$A288&lt;&gt;0</formula>
    </cfRule>
  </conditionalFormatting>
  <conditionalFormatting sqref="Q289:Y290">
    <cfRule type="expression" dxfId="5" priority="6" stopIfTrue="1">
      <formula>$A290&lt;&gt;0</formula>
    </cfRule>
  </conditionalFormatting>
  <conditionalFormatting sqref="Q291:Y291">
    <cfRule type="expression" dxfId="4" priority="5" stopIfTrue="1">
      <formula>$A291&lt;&gt;0</formula>
    </cfRule>
  </conditionalFormatting>
  <conditionalFormatting sqref="Q292:Y293">
    <cfRule type="expression" dxfId="3" priority="4" stopIfTrue="1">
      <formula>$A293&lt;&gt;0</formula>
    </cfRule>
  </conditionalFormatting>
  <conditionalFormatting sqref="E320:M320">
    <cfRule type="expression" dxfId="2" priority="3" stopIfTrue="1">
      <formula>$A320&lt;&gt;0</formula>
    </cfRule>
  </conditionalFormatting>
  <conditionalFormatting sqref="E323:M323">
    <cfRule type="expression" dxfId="1" priority="2" stopIfTrue="1">
      <formula>$A323&lt;&gt;0</formula>
    </cfRule>
  </conditionalFormatting>
  <conditionalFormatting sqref="E326:M326">
    <cfRule type="expression" dxfId="0" priority="1" stopIfTrue="1">
      <formula>$A326&lt;&gt;0</formula>
    </cfRule>
  </conditionalFormatting>
  <dataValidations count="258">
    <dataValidation imeMode="hiragana" allowBlank="1" showInputMessage="1" showErrorMessage="1" sqref="N184:V184 N185:V185 N186:V186 N187:V187 U231:Y231 U232:Y232 U233:Y233 U234:Y234 U235:Y235 U236:Y236 U237:Y237 U238:Y238 U239:Y239 U240:Y240 U241:Y241 U242:Y242 U243:Y243 U244:Y244 U245:Y245 U246:Y246 U247:Y247 U248:Y248 U249:Y249 U250:Y250 U251:Y251 U252:Y252 U253:Y253 U254:Y254 U255:Y255 U256:Y256 U257:Y257 U258:Y258 U259:Y259 U260:Y260 F264:V264 F265:V265 F266:V266 F267:V267 F268:V268 F269:V269 F270:V270 F271:V271 F272:V272 Q277:Y282 Q283:Y286 Q287:Y288 Q289:Y290 Q291:Y291 Q292:Y293 I302:M302 O302:R302 I303:M303 O303:R303 I304:M304 O304:R304 I305:M305 O305:R305 I306:M306 O306:R306 I307:M307 O307:R307 I308:M308 O308:R308 I309:M309 O309:R309 I310:M310 O310:R310 I311:M311 O311:R311" xr:uid="{777A23DB-3FCD-4BFD-B16F-EB9B8E8ED872}"/>
    <dataValidation imeMode="halfAlpha" allowBlank="1" showInputMessage="1" showErrorMessage="1" sqref="P222" xr:uid="{298B1DD5-BFAD-4C02-B2C1-FF51FEB925EB}"/>
    <dataValidation imeMode="hiragana" allowBlank="1" showInputMessage="1" showErrorMessage="1" sqref="I22:Y22" xr:uid="{A9BFA1C0-802E-4442-B13C-696766146D47}"/>
    <dataValidation type="whole" imeMode="halfAlpha" allowBlank="1" showInputMessage="1" showErrorMessage="1" error="7桁の数字を入力してください" sqref="I20:M20" xr:uid="{DABBC8A1-9B9A-4887-BE0E-A3549636BE52}">
      <formula1>0</formula1>
      <formula2>9999999</formula2>
    </dataValidation>
    <dataValidation imeMode="fullKatakana" allowBlank="1" showInputMessage="1" showErrorMessage="1" sqref="I24:Y24" xr:uid="{9ACF1906-B230-4FE6-B93A-FFEE27B2BFD9}"/>
    <dataValidation imeMode="hiragana" allowBlank="1" showInputMessage="1" showErrorMessage="1" sqref="I26:Y26" xr:uid="{307AED01-E9E0-4647-9D27-73452CDF6F66}"/>
    <dataValidation imeMode="hiragana" allowBlank="1" showInputMessage="1" showErrorMessage="1" sqref="I28:Y28" xr:uid="{D93278A1-3489-4A7F-BEB3-4CBFEA97C381}"/>
    <dataValidation imeMode="fullKatakana" allowBlank="1" showInputMessage="1" showErrorMessage="1" sqref="I30:Y30" xr:uid="{C33C371B-6796-4CE6-BE8B-13CC743649E1}"/>
    <dataValidation imeMode="hiragana" allowBlank="1" showInputMessage="1" showErrorMessage="1" sqref="I32:Y32" xr:uid="{DD3F1344-C715-4731-93EC-4E9B1FE10CC5}"/>
    <dataValidation imeMode="halfAlpha" allowBlank="1" showInputMessage="1" showErrorMessage="1" sqref="I34:M34" xr:uid="{8BF02B4A-DA33-4CD9-B127-2DAE6FC316FC}"/>
    <dataValidation imeMode="halfAlpha" allowBlank="1" showInputMessage="1" showErrorMessage="1" sqref="P34" xr:uid="{77611AB7-9E40-4689-BF8D-994C83C42644}"/>
    <dataValidation imeMode="halfAlpha" allowBlank="1" showInputMessage="1" showErrorMessage="1" sqref="I36:M36" xr:uid="{F25D7500-3A07-41B3-8632-FBBA7B955551}"/>
    <dataValidation imeMode="halfAlpha" allowBlank="1" showInputMessage="1" showErrorMessage="1" sqref="I38:Y38" xr:uid="{370738A4-8EBA-4DF4-92BF-78D308A7812C}"/>
    <dataValidation type="list" imeMode="halfAlpha" allowBlank="1" showInputMessage="1" showErrorMessage="1" error="リストから選択してください" sqref="I40:M40" xr:uid="{10885E1B-DECA-41AE-8454-EE33A2EA83FD}">
      <formula1>"一致する,一致しない"</formula1>
    </dataValidation>
    <dataValidation type="list" imeMode="halfAlpha" allowBlank="1" showInputMessage="1" showErrorMessage="1" error="リストから選択してください" sqref="I63:M63" xr:uid="{D3800A31-2763-4D86-8013-9C2E30E72E16}">
      <formula1>"しない,する"</formula1>
    </dataValidation>
    <dataValidation type="whole" imeMode="halfAlpha" allowBlank="1" showInputMessage="1" showErrorMessage="1" error="7桁の数字を入力してください" sqref="I69:M69" xr:uid="{72EC9F1F-02E0-4591-9688-471B447D52AD}">
      <formula1>0</formula1>
      <formula2>9999999</formula2>
    </dataValidation>
    <dataValidation imeMode="hiragana" allowBlank="1" showInputMessage="1" showErrorMessage="1" sqref="I71:Y71" xr:uid="{2B2B5030-D001-4A75-8F20-41E692A73D65}"/>
    <dataValidation imeMode="fullKatakana" allowBlank="1" showInputMessage="1" showErrorMessage="1" sqref="I73:Y73" xr:uid="{B6FCF983-D96E-4B48-BCA0-C397A051ECC5}"/>
    <dataValidation imeMode="hiragana" allowBlank="1" showInputMessage="1" showErrorMessage="1" sqref="I75:Y75" xr:uid="{9BD66C25-C14C-41E0-AF15-06A82C83139A}"/>
    <dataValidation imeMode="hiragana" allowBlank="1" showInputMessage="1" showErrorMessage="1" sqref="I77:Y77" xr:uid="{A8C9FF09-9117-43DD-88F3-586C653C65DC}"/>
    <dataValidation imeMode="fullKatakana" allowBlank="1" showInputMessage="1" showErrorMessage="1" sqref="I79:Y79" xr:uid="{2A7BB19F-6414-4C80-8FEA-85F447D4FEF6}"/>
    <dataValidation imeMode="hiragana" allowBlank="1" showInputMessage="1" showErrorMessage="1" sqref="I81:Y81" xr:uid="{4B721C12-41E2-4865-AD37-69164264E2EF}"/>
    <dataValidation imeMode="halfAlpha" allowBlank="1" showInputMessage="1" showErrorMessage="1" sqref="I83:M83" xr:uid="{F780018F-9598-4494-82A2-79DAAD7839E2}"/>
    <dataValidation imeMode="halfAlpha" allowBlank="1" showInputMessage="1" showErrorMessage="1" sqref="P83" xr:uid="{FBDFCD99-7205-445D-B88A-0F48341F8D82}"/>
    <dataValidation imeMode="halfAlpha" allowBlank="1" showInputMessage="1" showErrorMessage="1" sqref="I85:M85" xr:uid="{64A4F540-63B3-44E8-A662-FCB9947D3B56}"/>
    <dataValidation imeMode="halfAlpha" allowBlank="1" showInputMessage="1" showErrorMessage="1" sqref="I87:Y87" xr:uid="{AC980F4A-EBD7-4C57-B812-F80A056D61DF}"/>
    <dataValidation imeMode="hiragana" allowBlank="1" showInputMessage="1" showErrorMessage="1" sqref="I112:Y112" xr:uid="{61B63603-E851-43EE-B61E-5A32D200BFE8}"/>
    <dataValidation imeMode="fullKatakana" allowBlank="1" showInputMessage="1" showErrorMessage="1" sqref="I114:Y114" xr:uid="{662A822F-FD45-4928-90C1-846D109D76FE}"/>
    <dataValidation imeMode="hiragana" allowBlank="1" showInputMessage="1" showErrorMessage="1" sqref="I116:Y116" xr:uid="{89AFFF4B-37EE-40AF-9C9A-DC13D8502233}"/>
    <dataValidation type="whole" imeMode="halfAlpha" allowBlank="1" showInputMessage="1" showErrorMessage="1" error="7桁の数字を入力してください" sqref="I118:M118" xr:uid="{F64B9677-414C-4D30-94C1-0A38D5F6261F}">
      <formula1>0</formula1>
      <formula2>9999999</formula2>
    </dataValidation>
    <dataValidation imeMode="hiragana" allowBlank="1" showInputMessage="1" showErrorMessage="1" sqref="I120:Y120" xr:uid="{1C583CF5-5343-478F-8E84-D6BD95101FA9}"/>
    <dataValidation imeMode="halfAlpha" allowBlank="1" showInputMessage="1" showErrorMessage="1" sqref="I122:M122" xr:uid="{699C29B3-589F-40AF-962F-F1A5BB125DBB}"/>
    <dataValidation imeMode="halfAlpha" allowBlank="1" showInputMessage="1" showErrorMessage="1" sqref="P122" xr:uid="{CCC508F4-7189-4A13-B3B3-34A5051FB230}"/>
    <dataValidation imeMode="halfAlpha" allowBlank="1" showInputMessage="1" showErrorMessage="1" sqref="I124:M124" xr:uid="{BFF02B82-7E72-45A6-90E8-134F60005E28}"/>
    <dataValidation imeMode="halfAlpha" allowBlank="1" showInputMessage="1" showErrorMessage="1" sqref="I126:Y126" xr:uid="{D6AFC7AD-0DCE-44A6-885A-D436B6D7BB68}"/>
    <dataValidation type="list" imeMode="halfAlpha" allowBlank="1" showInputMessage="1" showErrorMessage="1" error="リストから選択してください" sqref="I153:M153" xr:uid="{9FFC3F77-1D0B-4F89-823A-F17884EA5D3F}">
      <formula1>"しない,する"</formula1>
    </dataValidation>
    <dataValidation imeMode="fullKatakana" allowBlank="1" showInputMessage="1" showErrorMessage="1" sqref="I155:Y155" xr:uid="{49524A06-AE7D-41E9-B55A-00A06D592228}"/>
    <dataValidation imeMode="hiragana" allowBlank="1" showInputMessage="1" showErrorMessage="1" sqref="I157:Y157" xr:uid="{5947D41B-B55A-4202-A1DC-FE50E213DAD1}"/>
    <dataValidation imeMode="halfAlpha" allowBlank="1" showInputMessage="1" showErrorMessage="1" sqref="I159:M159" xr:uid="{B1471CAA-D724-4AD9-B16B-0B78A8C2EE1D}"/>
    <dataValidation type="whole" imeMode="halfAlpha" allowBlank="1" showInputMessage="1" showErrorMessage="1" error="7桁の数字を入力してください" sqref="I161:M161" xr:uid="{2F2B0735-E801-4E5B-B29D-26FDE52F30D8}">
      <formula1>0</formula1>
      <formula2>9999999</formula2>
    </dataValidation>
    <dataValidation imeMode="hiragana" allowBlank="1" showInputMessage="1" showErrorMessage="1" sqref="I163:Y163" xr:uid="{6EAE4BAE-4609-481D-A3CA-C75F20212579}"/>
    <dataValidation imeMode="halfAlpha" allowBlank="1" showInputMessage="1" showErrorMessage="1" sqref="I165:M165" xr:uid="{B32E8C02-11C6-453C-BBD5-EC963CE7A53E}"/>
    <dataValidation imeMode="halfAlpha" allowBlank="1" showInputMessage="1" showErrorMessage="1" sqref="I167:M167" xr:uid="{A1851D54-72CD-4B83-8DAB-73BE7096FBF6}"/>
    <dataValidation imeMode="halfAlpha" allowBlank="1" showInputMessage="1" showErrorMessage="1" sqref="I169:Y169" xr:uid="{0C1DF6CE-D678-485E-BE65-6484BFF49FED}"/>
    <dataValidation type="date" imeMode="halfAlpha" allowBlank="1" showInputMessage="1" showErrorMessage="1" error="有効な日付を入力してください" sqref="I176:M176" xr:uid="{252AF352-7037-41B1-B943-6FDFE332286E}">
      <formula1>92</formula1>
      <formula2>73415</formula2>
    </dataValidation>
    <dataValidation imeMode="hiragana" allowBlank="1" showInputMessage="1" showErrorMessage="1" sqref="I178:M178" xr:uid="{77C6356D-B2D5-4435-951F-8C9DB145E22D}"/>
    <dataValidation allowBlank="1" showInputMessage="1" showErrorMessage="1" sqref="B182 B230" xr:uid="{51E2BB92-49B2-4BE2-B9B5-7C2A0FA14116}"/>
    <dataValidation type="list" imeMode="halfAlpha" allowBlank="1" showInputMessage="1" showErrorMessage="1" error="リストから選択してください" sqref="K183:M183" xr:uid="{123C2A18-D280-492A-B0E5-BDBB359A0E84}">
      <formula1>"○,　"</formula1>
    </dataValidation>
    <dataValidation type="list" imeMode="halfAlpha" allowBlank="1" showInputMessage="1" showErrorMessage="1" error="リストから選択してください" sqref="K184:M184" xr:uid="{BDEF7F73-81AA-4CD5-AE66-CEE443B2BCE9}">
      <formula1>"○,　"</formula1>
    </dataValidation>
    <dataValidation type="list" imeMode="halfAlpha" allowBlank="1" showInputMessage="1" showErrorMessage="1" error="リストから選択してください" sqref="K185:M185" xr:uid="{97AE50BE-E15B-41AD-9036-D5193BE868E5}">
      <formula1>"○,　"</formula1>
    </dataValidation>
    <dataValidation type="list" imeMode="halfAlpha" allowBlank="1" showInputMessage="1" showErrorMessage="1" error="リストから選択してください" sqref="K186:M187" xr:uid="{27216A4D-0B05-4973-BB04-BA8A43E9AB71}">
      <formula1>"○,　"</formula1>
    </dataValidation>
    <dataValidation type="whole" imeMode="halfAlpha" allowBlank="1" showInputMessage="1" showErrorMessage="1" error="有効な数字を入力してください" sqref="W186:X186" xr:uid="{B03C07FD-4AEB-4D0C-A01F-07DBCF6579ED}">
      <formula1>0</formula1>
      <formula2>100</formula2>
    </dataValidation>
    <dataValidation type="whole" imeMode="halfAlpha" allowBlank="1" showInputMessage="1" showErrorMessage="1" error="有効な数字を入力してください" sqref="W187:X187" xr:uid="{201F2355-BE51-4000-B573-BBC6B2EDA690}">
      <formula1>0</formula1>
      <formula2>100</formula2>
    </dataValidation>
    <dataValidation type="whole" imeMode="halfAlpha" allowBlank="1" showInputMessage="1" showErrorMessage="1" error="有効な数字を入力してください。10兆円以上になる場合は、9,999,999,999と入力してください" sqref="I189:M189" xr:uid="{FA7B78D0-987F-4227-B750-07F01FCC9F7C}">
      <formula1>-9999999999</formula1>
      <formula2>9999999999</formula2>
    </dataValidation>
    <dataValidation type="whole" imeMode="halfAlpha" allowBlank="1" showInputMessage="1" showErrorMessage="1" error="有効な数字を入力してください" sqref="I191:M191" xr:uid="{877BA5B1-C1D7-4E62-9DE1-79F2AD002FB4}">
      <formula1>0</formula1>
      <formula2>9999999999</formula2>
    </dataValidation>
    <dataValidation type="whole" imeMode="halfAlpha" allowBlank="1" showInputMessage="1" showErrorMessage="1" error="有効な数字を入力してください" sqref="I193:M193" xr:uid="{F7FDB986-6D8B-437B-A6FD-4A8A6764FABB}">
      <formula1>0</formula1>
      <formula2>9999999999</formula2>
    </dataValidation>
    <dataValidation type="whole" imeMode="halfAlpha" allowBlank="1" showInputMessage="1" showErrorMessage="1" error="有効な数字を入力してください" sqref="O193:Q193" xr:uid="{BC4F3424-B3CD-4EB8-834A-2E8A727F4646}">
      <formula1>0</formula1>
      <formula2>9999999999</formula2>
    </dataValidation>
    <dataValidation type="date" imeMode="halfAlpha" allowBlank="1" showInputMessage="1" showErrorMessage="1" error="有効な日付を入力してください" sqref="I195:M195" xr:uid="{1980E7BB-D664-415C-AA69-3DAE0237D168}">
      <formula1>92</formula1>
      <formula2>73415</formula2>
    </dataValidation>
    <dataValidation type="date" imeMode="halfAlpha" allowBlank="1" showInputMessage="1" showErrorMessage="1" error="有効な日付を入力してください" sqref="I197:M197" xr:uid="{8F742990-FB7D-48C7-8E6F-C08EACE040CF}">
      <formula1>92</formula1>
      <formula2>73415</formula2>
    </dataValidation>
    <dataValidation type="whole" imeMode="halfAlpha" allowBlank="1" showInputMessage="1" showErrorMessage="1" error="有効な数字を入力してください" sqref="I200:M200" xr:uid="{A5F8BA4A-8ADA-4171-8537-E6DBE7E2B115}">
      <formula1>0</formula1>
      <formula2>9999999999</formula2>
    </dataValidation>
    <dataValidation type="whole" imeMode="halfAlpha" allowBlank="1" showInputMessage="1" showErrorMessage="1" error="有効な数字を入力してください" sqref="I201:M201" xr:uid="{28DE8E81-C2EF-41A5-8179-E6DBD21B102B}">
      <formula1>0</formula1>
      <formula2>9999999999</formula2>
    </dataValidation>
    <dataValidation type="whole" imeMode="halfAlpha" allowBlank="1" showInputMessage="1" showErrorMessage="1" error="有効な数字を入力してください" sqref="I202:M202" xr:uid="{0F038098-400B-47D3-8B95-AD8876C4510A}">
      <formula1>0</formula1>
      <formula2>9999999999</formula2>
    </dataValidation>
    <dataValidation type="whole" imeMode="halfAlpha" allowBlank="1" showInputMessage="1" showErrorMessage="1" error="有効な数字を入力してください" sqref="I203:M203" xr:uid="{46764500-FAEC-427E-9C48-782B8F3A2306}">
      <formula1>0</formula1>
      <formula2>9999999999</formula2>
    </dataValidation>
    <dataValidation type="list" imeMode="halfAlpha" allowBlank="1" showInputMessage="1" showErrorMessage="1" error="リストから選択してください" sqref="I208:M208" xr:uid="{013DE842-0949-4870-BB16-D696F3DF8634}">
      <formula1>"有,無,　"</formula1>
    </dataValidation>
    <dataValidation type="list" imeMode="halfAlpha" allowBlank="1" showInputMessage="1" showErrorMessage="1" error="リストから選択してください" sqref="I209:M209" xr:uid="{9D110876-FE51-4132-B3D9-243F9D09FB62}">
      <formula1>"有,無,　"</formula1>
    </dataValidation>
    <dataValidation type="list" imeMode="halfAlpha" allowBlank="1" showInputMessage="1" showErrorMessage="1" error="リストから選択してください" sqref="I210:M210" xr:uid="{5DECD5C9-8CB7-411E-9DF5-75EC18105599}">
      <formula1>"有,無,　"</formula1>
    </dataValidation>
    <dataValidation type="list" imeMode="halfAlpha" allowBlank="1" showInputMessage="1" showErrorMessage="1" error="リストから選択してください" sqref="I212:M212" xr:uid="{2D1C7B42-7D2B-4E18-9F30-50CE240C95F6}">
      <formula1>"有,無,　"</formula1>
    </dataValidation>
    <dataValidation type="list" imeMode="halfAlpha" allowBlank="1" showInputMessage="1" showErrorMessage="1" error="リストから選択してください" sqref="I214:M214" xr:uid="{26BFEB21-4D60-4877-9638-C88FC44F6392}">
      <formula1>"該当する,該当しない,　"</formula1>
    </dataValidation>
    <dataValidation type="list" imeMode="halfAlpha" allowBlank="1" showInputMessage="1" showErrorMessage="1" error="リストから選択してください" sqref="I222:M222" xr:uid="{CEC592FD-7E44-4054-8711-DB254CBB8FAD}">
      <formula1>許可コード</formula1>
    </dataValidation>
    <dataValidation type="date" imeMode="halfAlpha" allowBlank="1" showInputMessage="1" showErrorMessage="1" error="有効な日付を入力してください" sqref="I224:M224" xr:uid="{4C6097C9-B8C9-4012-8189-3BEF4498FF72}">
      <formula1>92</formula1>
      <formula2>73415</formula2>
    </dataValidation>
    <dataValidation type="date" imeMode="halfAlpha" allowBlank="1" showInputMessage="1" showErrorMessage="1" error="有効な日付を入力してください" sqref="I226:M226" xr:uid="{D731F60F-6454-4CAD-8205-9557219CEC31}">
      <formula1>92</formula1>
      <formula2>73415</formula2>
    </dataValidation>
    <dataValidation type="list" imeMode="halfAlpha" allowBlank="1" showInputMessage="1" showErrorMessage="1" error="リストから選択してください" sqref="K231" xr:uid="{EB66582B-68E7-49CB-97A8-986026141A4F}">
      <formula1>"①,②,③,　"</formula1>
    </dataValidation>
    <dataValidation type="list" imeMode="halfAlpha" allowBlank="1" showInputMessage="1" showErrorMessage="1" error="リストから選択してください" sqref="Q231" xr:uid="{8042C94F-19BA-4046-BAE5-060817DCF380}">
      <formula1>"一般,特定,　"</formula1>
    </dataValidation>
    <dataValidation type="whole" imeMode="halfAlpha" allowBlank="1" showInputMessage="1" showErrorMessage="1" error="有効な数字を入力してください" sqref="R231" xr:uid="{4BE5A0AD-9CBE-4ECC-AD6B-110C233298B6}">
      <formula1>-9999999999</formula1>
      <formula2>9999999999</formula2>
    </dataValidation>
    <dataValidation type="whole" imeMode="halfAlpha" allowBlank="1" showInputMessage="1" showErrorMessage="1" error="有効な数字を入力してください" sqref="S231:T231" xr:uid="{D78669BA-68A5-4385-B23E-52431C8CFDCC}">
      <formula1>0</formula1>
      <formula2>9999999999</formula2>
    </dataValidation>
    <dataValidation type="list" imeMode="halfAlpha" allowBlank="1" showInputMessage="1" showErrorMessage="1" error="リストから選択してください" sqref="K232" xr:uid="{52A852EB-4F6B-4551-B857-D40354DE4F96}">
      <formula1>"①,②,③,　"</formula1>
    </dataValidation>
    <dataValidation type="list" imeMode="halfAlpha" allowBlank="1" showInputMessage="1" showErrorMessage="1" error="リストから選択してください" sqref="Q232" xr:uid="{D1BE1B3F-A550-4B85-8493-BC1924DF8D8A}">
      <formula1>"一般,特定,　"</formula1>
    </dataValidation>
    <dataValidation type="whole" imeMode="halfAlpha" allowBlank="1" showInputMessage="1" showErrorMessage="1" error="有効な数字を入力してください" sqref="R232" xr:uid="{2E4278CA-5518-452C-9C66-A509E089BC0B}">
      <formula1>-9999999999</formula1>
      <formula2>9999999999</formula2>
    </dataValidation>
    <dataValidation type="whole" imeMode="halfAlpha" allowBlank="1" showInputMessage="1" showErrorMessage="1" error="有効な数字を入力してください" sqref="S232:T232" xr:uid="{7CF85A1B-3A2A-4BCD-9727-42758DDD3657}">
      <formula1>0</formula1>
      <formula2>9999999999</formula2>
    </dataValidation>
    <dataValidation type="list" imeMode="halfAlpha" allowBlank="1" showInputMessage="1" showErrorMessage="1" error="リストから選択してください" sqref="K233" xr:uid="{831A41D7-A4A5-442B-B892-6544CE92B6A1}">
      <formula1>"①,②,③,　"</formula1>
    </dataValidation>
    <dataValidation type="list" imeMode="halfAlpha" allowBlank="1" showInputMessage="1" showErrorMessage="1" error="リストから選択してください" sqref="Q233" xr:uid="{FF9A0C8D-500A-446B-94EF-B91CCAF07BF1}">
      <formula1>"一般,特定,　"</formula1>
    </dataValidation>
    <dataValidation type="whole" imeMode="halfAlpha" allowBlank="1" showInputMessage="1" showErrorMessage="1" error="有効な数字を入力してください" sqref="R233" xr:uid="{6BA03898-C008-4C6A-8B04-5E76746539BA}">
      <formula1>-9999999999</formula1>
      <formula2>9999999999</formula2>
    </dataValidation>
    <dataValidation type="whole" imeMode="halfAlpha" allowBlank="1" showInputMessage="1" showErrorMessage="1" error="有効な数字を入力してください" sqref="S233:T233" xr:uid="{4ADCC513-F0A3-4991-8149-4B03E84F1A80}">
      <formula1>0</formula1>
      <formula2>9999999999</formula2>
    </dataValidation>
    <dataValidation type="list" imeMode="halfAlpha" allowBlank="1" showInputMessage="1" showErrorMessage="1" error="リストから選択してください" sqref="K234" xr:uid="{491CB714-770A-4213-9238-32FCB251A0FF}">
      <formula1>"①,②,③,　"</formula1>
    </dataValidation>
    <dataValidation type="list" imeMode="halfAlpha" allowBlank="1" showInputMessage="1" showErrorMessage="1" error="リストから選択してください" sqref="Q234" xr:uid="{48E0AA7A-EF18-4ECB-A6BD-D160ACAD2193}">
      <formula1>"一般,特定,　"</formula1>
    </dataValidation>
    <dataValidation type="whole" imeMode="halfAlpha" allowBlank="1" showInputMessage="1" showErrorMessage="1" error="有効な数字を入力してください" sqref="R234" xr:uid="{AE4B9EC9-C59A-4661-8D80-C908553F0F30}">
      <formula1>-9999999999</formula1>
      <formula2>9999999999</formula2>
    </dataValidation>
    <dataValidation type="whole" imeMode="halfAlpha" allowBlank="1" showInputMessage="1" showErrorMessage="1" error="有効な数字を入力してください" sqref="S234:T234" xr:uid="{441E8287-3F49-4438-A83E-ABA3DBE71973}">
      <formula1>0</formula1>
      <formula2>9999999999</formula2>
    </dataValidation>
    <dataValidation type="list" imeMode="halfAlpha" allowBlank="1" showInputMessage="1" showErrorMessage="1" error="リストから選択してください" sqref="K235" xr:uid="{2CB32E61-2A6B-4FE7-A889-AF25D819CFBC}">
      <formula1>"①,②,③,　"</formula1>
    </dataValidation>
    <dataValidation type="list" imeMode="halfAlpha" allowBlank="1" showInputMessage="1" showErrorMessage="1" error="リストから選択してください" sqref="Q235" xr:uid="{67803E75-361A-4D92-8393-F1CBDCADFD50}">
      <formula1>"一般,特定,　"</formula1>
    </dataValidation>
    <dataValidation type="whole" imeMode="halfAlpha" allowBlank="1" showInputMessage="1" showErrorMessage="1" error="有効な数字を入力してください" sqref="R235" xr:uid="{1AEC5331-A132-4BE7-84A9-05641BB7F41E}">
      <formula1>-9999999999</formula1>
      <formula2>9999999999</formula2>
    </dataValidation>
    <dataValidation type="whole" imeMode="halfAlpha" allowBlank="1" showInputMessage="1" showErrorMessage="1" error="有効な数字を入力してください" sqref="S235:T235" xr:uid="{32C9255C-7141-436E-86E4-566C1085D656}">
      <formula1>0</formula1>
      <formula2>9999999999</formula2>
    </dataValidation>
    <dataValidation type="list" imeMode="halfAlpha" allowBlank="1" showInputMessage="1" showErrorMessage="1" error="リストから選択してください" sqref="K236" xr:uid="{652E3E96-F4E4-4D39-BD8E-00C5E69E71EA}">
      <formula1>"①,②,③,　"</formula1>
    </dataValidation>
    <dataValidation type="list" imeMode="halfAlpha" allowBlank="1" showInputMessage="1" showErrorMessage="1" error="リストから選択してください" sqref="Q236" xr:uid="{1D48D187-122D-4BEF-8A05-67EE3662444D}">
      <formula1>"一般,特定,　"</formula1>
    </dataValidation>
    <dataValidation type="whole" imeMode="halfAlpha" allowBlank="1" showInputMessage="1" showErrorMessage="1" error="有効な数字を入力してください" sqref="R236" xr:uid="{00DB736C-29FA-4921-A569-ABA93B2A780E}">
      <formula1>-9999999999</formula1>
      <formula2>9999999999</formula2>
    </dataValidation>
    <dataValidation type="whole" imeMode="halfAlpha" allowBlank="1" showInputMessage="1" showErrorMessage="1" error="有効な数字を入力してください" sqref="S236:T236" xr:uid="{74934691-1409-440D-8319-96657C499FCF}">
      <formula1>0</formula1>
      <formula2>9999999999</formula2>
    </dataValidation>
    <dataValidation type="list" imeMode="halfAlpha" allowBlank="1" showInputMessage="1" showErrorMessage="1" error="リストから選択してください" sqref="K237" xr:uid="{07381E4D-F257-4BAF-8D99-61C5FB712B3F}">
      <formula1>"①,②,③,　"</formula1>
    </dataValidation>
    <dataValidation type="list" imeMode="halfAlpha" allowBlank="1" showInputMessage="1" showErrorMessage="1" error="リストから選択してください" sqref="Q237" xr:uid="{09217D3C-90B6-4FA5-8D39-2B56B5B0C22A}">
      <formula1>"一般,特定,　"</formula1>
    </dataValidation>
    <dataValidation type="whole" imeMode="halfAlpha" allowBlank="1" showInputMessage="1" showErrorMessage="1" error="有効な数字を入力してください" sqref="R237" xr:uid="{F7D2B0C8-F481-4F7F-96B2-69A5B2CE3D87}">
      <formula1>-9999999999</formula1>
      <formula2>9999999999</formula2>
    </dataValidation>
    <dataValidation type="whole" imeMode="halfAlpha" allowBlank="1" showInputMessage="1" showErrorMessage="1" error="有効な数字を入力してください" sqref="S237:T237" xr:uid="{66C9D2C4-3F67-449A-B0CE-FF3139DA182C}">
      <formula1>0</formula1>
      <formula2>9999999999</formula2>
    </dataValidation>
    <dataValidation type="list" imeMode="halfAlpha" allowBlank="1" showInputMessage="1" showErrorMessage="1" error="リストから選択してください" sqref="K238" xr:uid="{1156F7C1-F2B8-4D61-B91B-16E17FE878B5}">
      <formula1>"①,②,③,　"</formula1>
    </dataValidation>
    <dataValidation type="list" imeMode="halfAlpha" allowBlank="1" showInputMessage="1" showErrorMessage="1" error="リストから選択してください" sqref="Q238" xr:uid="{5B074A5A-85A6-4FED-9E9F-297CDD227653}">
      <formula1>"一般,特定,　"</formula1>
    </dataValidation>
    <dataValidation type="whole" imeMode="halfAlpha" allowBlank="1" showInputMessage="1" showErrorMessage="1" error="有効な数字を入力してください" sqref="R238" xr:uid="{1AF7E59F-94EA-4611-9C9B-B81AE852225D}">
      <formula1>-9999999999</formula1>
      <formula2>9999999999</formula2>
    </dataValidation>
    <dataValidation type="whole" imeMode="halfAlpha" allowBlank="1" showInputMessage="1" showErrorMessage="1" error="有効な数字を入力してください" sqref="S238:T238" xr:uid="{B49DE0DC-1C18-4E96-810B-D890325144C7}">
      <formula1>0</formula1>
      <formula2>9999999999</formula2>
    </dataValidation>
    <dataValidation type="list" imeMode="halfAlpha" allowBlank="1" showInputMessage="1" showErrorMessage="1" error="リストから選択してください" sqref="K239" xr:uid="{847F4147-8B25-4D86-8257-0D943D5A3CB2}">
      <formula1>"①,②,③,　"</formula1>
    </dataValidation>
    <dataValidation type="whole" imeMode="halfAlpha" allowBlank="1" showInputMessage="1" showErrorMessage="1" error="有効な数字を入力してください" sqref="S239:T239" xr:uid="{5A8A31F4-E2B8-4C71-8802-312132071090}">
      <formula1>0</formula1>
      <formula2>9999999999</formula2>
    </dataValidation>
    <dataValidation type="list" imeMode="halfAlpha" allowBlank="1" showInputMessage="1" showErrorMessage="1" error="リストから選択してください" sqref="K240" xr:uid="{4BD106FA-2BC8-4AA2-A620-9366D5118E8D}">
      <formula1>"①,②,③,　"</formula1>
    </dataValidation>
    <dataValidation type="whole" imeMode="halfAlpha" allowBlank="1" showInputMessage="1" showErrorMessage="1" error="有効な数字を入力してください" sqref="S240:T240" xr:uid="{321F39A5-FFA0-4A6E-9060-11CE6C3BD2DD}">
      <formula1>0</formula1>
      <formula2>9999999999</formula2>
    </dataValidation>
    <dataValidation type="list" imeMode="halfAlpha" allowBlank="1" showInputMessage="1" showErrorMessage="1" error="リストから選択してください" sqref="Q239:Q240" xr:uid="{8826E729-7B72-4F26-83D1-6B233935B43C}">
      <formula1>"一般,特定,　"</formula1>
    </dataValidation>
    <dataValidation type="whole" imeMode="halfAlpha" allowBlank="1" showInputMessage="1" showErrorMessage="1" error="有効な数字を入力してください" sqref="R239:R240" xr:uid="{D6182ABA-27D2-4A4E-AC73-41E7B64E985D}">
      <formula1>-9999999999</formula1>
      <formula2>9999999999</formula2>
    </dataValidation>
    <dataValidation type="list" imeMode="halfAlpha" allowBlank="1" showInputMessage="1" showErrorMessage="1" error="リストから選択してください" sqref="K241" xr:uid="{8835EF5A-210E-4FA4-8EFE-17B5A787BF9E}">
      <formula1>"①,②,③,　"</formula1>
    </dataValidation>
    <dataValidation type="list" imeMode="halfAlpha" allowBlank="1" showInputMessage="1" showErrorMessage="1" error="リストから選択してください" sqref="Q241" xr:uid="{5B631B29-8017-440A-A13B-11501FFA528F}">
      <formula1>"一般,特定,　"</formula1>
    </dataValidation>
    <dataValidation type="whole" imeMode="halfAlpha" allowBlank="1" showInputMessage="1" showErrorMessage="1" error="有効な数字を入力してください" sqref="R241" xr:uid="{7BB2ECA1-98C3-48C4-8860-BB891EDD1BFC}">
      <formula1>-9999999999</formula1>
      <formula2>9999999999</formula2>
    </dataValidation>
    <dataValidation type="whole" imeMode="halfAlpha" allowBlank="1" showInputMessage="1" showErrorMessage="1" error="有効な数字を入力してください" sqref="S241:T241" xr:uid="{EB0C7027-8ED6-430B-92D8-8B45756DE0FE}">
      <formula1>0</formula1>
      <formula2>9999999999</formula2>
    </dataValidation>
    <dataValidation type="list" imeMode="halfAlpha" allowBlank="1" showInputMessage="1" showErrorMessage="1" error="リストから選択してください" sqref="K242" xr:uid="{57EF76FD-F0D2-4040-B147-ECD1640613E6}">
      <formula1>"①,②,③,　"</formula1>
    </dataValidation>
    <dataValidation type="list" imeMode="halfAlpha" allowBlank="1" showInputMessage="1" showErrorMessage="1" error="リストから選択してください" sqref="Q242" xr:uid="{35105DE3-AE3E-4747-B1A2-D684724F4199}">
      <formula1>"一般,特定,　"</formula1>
    </dataValidation>
    <dataValidation type="whole" imeMode="halfAlpha" allowBlank="1" showInputMessage="1" showErrorMessage="1" error="有効な数字を入力してください" sqref="R242" xr:uid="{061D32BE-6D3E-44DB-8367-B3F9D3504445}">
      <formula1>-9999999999</formula1>
      <formula2>9999999999</formula2>
    </dataValidation>
    <dataValidation type="whole" imeMode="halfAlpha" allowBlank="1" showInputMessage="1" showErrorMessage="1" error="有効な数字を入力してください" sqref="S242:T242" xr:uid="{815640F7-CD8F-43B1-AE3A-98AFCCDE64CE}">
      <formula1>0</formula1>
      <formula2>9999999999</formula2>
    </dataValidation>
    <dataValidation type="list" imeMode="halfAlpha" allowBlank="1" showInputMessage="1" showErrorMessage="1" error="リストから選択してください" sqref="K243" xr:uid="{FFB12011-D8A8-4A55-81FC-0E7D435058C6}">
      <formula1>"①,②,③,　"</formula1>
    </dataValidation>
    <dataValidation type="list" imeMode="halfAlpha" allowBlank="1" showInputMessage="1" showErrorMessage="1" error="リストから選択してください" sqref="Q243" xr:uid="{D5820D99-F857-417D-8B5F-375B1481A75E}">
      <formula1>"一般,特定,　"</formula1>
    </dataValidation>
    <dataValidation type="whole" imeMode="halfAlpha" allowBlank="1" showInputMessage="1" showErrorMessage="1" error="有効な数字を入力してください" sqref="R243" xr:uid="{19003D20-4B77-476B-ABD4-E686D2A799AD}">
      <formula1>-9999999999</formula1>
      <formula2>9999999999</formula2>
    </dataValidation>
    <dataValidation type="whole" imeMode="halfAlpha" allowBlank="1" showInputMessage="1" showErrorMessage="1" error="有効な数字を入力してください" sqref="S243:T243" xr:uid="{3E94EAFE-F9D3-4FDB-92B3-0B87CE14F9DA}">
      <formula1>0</formula1>
      <formula2>9999999999</formula2>
    </dataValidation>
    <dataValidation type="list" imeMode="halfAlpha" allowBlank="1" showInputMessage="1" showErrorMessage="1" error="リストから選択してください" sqref="K244" xr:uid="{62BCC450-A129-4E78-98B9-E43EBA1A9DA2}">
      <formula1>"①,②,③,　"</formula1>
    </dataValidation>
    <dataValidation type="list" imeMode="halfAlpha" allowBlank="1" showInputMessage="1" showErrorMessage="1" error="リストから選択してください" sqref="Q244" xr:uid="{BA50E686-7ED0-4899-9D4D-3FA7500A2CA4}">
      <formula1>"一般,特定,　"</formula1>
    </dataValidation>
    <dataValidation type="whole" imeMode="halfAlpha" allowBlank="1" showInputMessage="1" showErrorMessage="1" error="有効な数字を入力してください" sqref="R244" xr:uid="{ABFA6B28-16F7-42CA-8699-B2397FAE0FB5}">
      <formula1>-9999999999</formula1>
      <formula2>9999999999</formula2>
    </dataValidation>
    <dataValidation type="whole" imeMode="halfAlpha" allowBlank="1" showInputMessage="1" showErrorMessage="1" error="有効な数字を入力してください" sqref="S244:T244" xr:uid="{0FD97F56-97D5-4A0E-8231-15168734F1B2}">
      <formula1>0</formula1>
      <formula2>9999999999</formula2>
    </dataValidation>
    <dataValidation type="list" imeMode="halfAlpha" allowBlank="1" showInputMessage="1" showErrorMessage="1" error="リストから選択してください" sqref="K245" xr:uid="{9E5A1DBA-FAFC-466C-9181-D7C341F4B846}">
      <formula1>"①,②,③,　"</formula1>
    </dataValidation>
    <dataValidation type="list" imeMode="halfAlpha" allowBlank="1" showInputMessage="1" showErrorMessage="1" error="リストから選択してください" sqref="Q245" xr:uid="{D66B8262-7EE3-4BEB-A242-8CC5277AAE17}">
      <formula1>"一般,特定,　"</formula1>
    </dataValidation>
    <dataValidation type="whole" imeMode="halfAlpha" allowBlank="1" showInputMessage="1" showErrorMessage="1" error="有効な数字を入力してください" sqref="R245" xr:uid="{12B06FDE-9DBA-4D39-A16E-FBEF492B5F7E}">
      <formula1>-9999999999</formula1>
      <formula2>9999999999</formula2>
    </dataValidation>
    <dataValidation type="whole" imeMode="halfAlpha" allowBlank="1" showInputMessage="1" showErrorMessage="1" error="有効な数字を入力してください" sqref="S245:T245" xr:uid="{A1CB1927-1CDC-46E6-8C32-4AC8ED158DB4}">
      <formula1>0</formula1>
      <formula2>9999999999</formula2>
    </dataValidation>
    <dataValidation type="list" imeMode="halfAlpha" allowBlank="1" showInputMessage="1" showErrorMessage="1" error="リストから選択してください" sqref="K246" xr:uid="{691B0041-E209-4168-85B7-88F474D2529F}">
      <formula1>"①,②,③,　"</formula1>
    </dataValidation>
    <dataValidation type="list" imeMode="halfAlpha" allowBlank="1" showInputMessage="1" showErrorMessage="1" error="リストから選択してください" sqref="Q246" xr:uid="{3076606F-61A8-45C7-9B89-C0328A88A860}">
      <formula1>"一般,特定,　"</formula1>
    </dataValidation>
    <dataValidation type="whole" imeMode="halfAlpha" allowBlank="1" showInputMessage="1" showErrorMessage="1" error="有効な数字を入力してください" sqref="R246" xr:uid="{B6FEE51D-C371-4AF2-A3A9-03FD1C5F814E}">
      <formula1>-9999999999</formula1>
      <formula2>9999999999</formula2>
    </dataValidation>
    <dataValidation type="whole" imeMode="halfAlpha" allowBlank="1" showInputMessage="1" showErrorMessage="1" error="有効な数字を入力してください" sqref="S246:T246" xr:uid="{E08AA7FA-9368-408A-B408-AC6E797FF73D}">
      <formula1>0</formula1>
      <formula2>9999999999</formula2>
    </dataValidation>
    <dataValidation type="list" imeMode="halfAlpha" allowBlank="1" showInputMessage="1" showErrorMessage="1" error="リストから選択してください" sqref="K247" xr:uid="{E4913582-28F6-4D7F-B9EA-2CADC48B6457}">
      <formula1>"①,②,③,　"</formula1>
    </dataValidation>
    <dataValidation type="list" imeMode="halfAlpha" allowBlank="1" showInputMessage="1" showErrorMessage="1" error="リストから選択してください" sqref="Q247" xr:uid="{933C6A4B-4642-45EB-A7D8-74D59B8CF567}">
      <formula1>"一般,特定,　"</formula1>
    </dataValidation>
    <dataValidation type="whole" imeMode="halfAlpha" allowBlank="1" showInputMessage="1" showErrorMessage="1" error="有効な数字を入力してください" sqref="R247" xr:uid="{5BC4864D-8569-4EA4-87CA-A6516AED8D8E}">
      <formula1>-9999999999</formula1>
      <formula2>9999999999</formula2>
    </dataValidation>
    <dataValidation type="whole" imeMode="halfAlpha" allowBlank="1" showInputMessage="1" showErrorMessage="1" error="有効な数字を入力してください" sqref="S247:T247" xr:uid="{2F563EAC-5527-42A5-8E88-9808018B7D26}">
      <formula1>0</formula1>
      <formula2>9999999999</formula2>
    </dataValidation>
    <dataValidation type="list" imeMode="halfAlpha" allowBlank="1" showInputMessage="1" showErrorMessage="1" error="リストから選択してください" sqref="K248" xr:uid="{CD0FBAB2-081D-4A64-9CDB-42E44E9B9D69}">
      <formula1>"①,②,③,　"</formula1>
    </dataValidation>
    <dataValidation type="list" imeMode="halfAlpha" allowBlank="1" showInputMessage="1" showErrorMessage="1" error="リストから選択してください" sqref="Q248" xr:uid="{F2F867CF-2458-489C-80E6-F54D340E72D1}">
      <formula1>"一般,特定,　"</formula1>
    </dataValidation>
    <dataValidation type="whole" imeMode="halfAlpha" allowBlank="1" showInputMessage="1" showErrorMessage="1" error="有効な数字を入力してください" sqref="R248" xr:uid="{73EC447D-68A1-477F-BC03-C8CA46434C9A}">
      <formula1>-9999999999</formula1>
      <formula2>9999999999</formula2>
    </dataValidation>
    <dataValidation type="whole" imeMode="halfAlpha" allowBlank="1" showInputMessage="1" showErrorMessage="1" error="有効な数字を入力してください" sqref="S248:T248" xr:uid="{F1E6B9C7-A0FB-45B6-9495-D20B0DAF6A37}">
      <formula1>0</formula1>
      <formula2>9999999999</formula2>
    </dataValidation>
    <dataValidation type="list" imeMode="halfAlpha" allowBlank="1" showInputMessage="1" showErrorMessage="1" error="リストから選択してください" sqref="K249" xr:uid="{BBF6D6C1-1EFB-4AF6-945E-F2E56F9AD20C}">
      <formula1>"①,②,③,　"</formula1>
    </dataValidation>
    <dataValidation type="list" imeMode="halfAlpha" allowBlank="1" showInputMessage="1" showErrorMessage="1" error="リストから選択してください" sqref="Q249" xr:uid="{AF8AF33D-0B25-4748-A680-26717C0FF608}">
      <formula1>"一般,特定,　"</formula1>
    </dataValidation>
    <dataValidation type="whole" imeMode="halfAlpha" allowBlank="1" showInputMessage="1" showErrorMessage="1" error="有効な数字を入力してください" sqref="R249" xr:uid="{FBB2D045-15B6-46BC-95D4-1D1C29B90FE8}">
      <formula1>-9999999999</formula1>
      <formula2>9999999999</formula2>
    </dataValidation>
    <dataValidation type="whole" imeMode="halfAlpha" allowBlank="1" showInputMessage="1" showErrorMessage="1" error="有効な数字を入力してください" sqref="S249:T249" xr:uid="{B300AEAA-95BB-4380-9B95-A7E5C473783B}">
      <formula1>0</formula1>
      <formula2>9999999999</formula2>
    </dataValidation>
    <dataValidation type="list" imeMode="halfAlpha" allowBlank="1" showInputMessage="1" showErrorMessage="1" error="リストから選択してください" sqref="K250" xr:uid="{F570A40D-8808-43EE-83F6-3CC379EB0E42}">
      <formula1>"①,②,③,　"</formula1>
    </dataValidation>
    <dataValidation type="list" imeMode="halfAlpha" allowBlank="1" showInputMessage="1" showErrorMessage="1" error="リストから選択してください" sqref="Q250" xr:uid="{6E52A229-DF35-4298-825C-48DCAF3BF147}">
      <formula1>"一般,特定,　"</formula1>
    </dataValidation>
    <dataValidation type="whole" imeMode="halfAlpha" allowBlank="1" showInputMessage="1" showErrorMessage="1" error="有効な数字を入力してください" sqref="R250" xr:uid="{17C63E7F-E828-4A75-9CF7-517077F99841}">
      <formula1>-9999999999</formula1>
      <formula2>9999999999</formula2>
    </dataValidation>
    <dataValidation type="whole" imeMode="halfAlpha" allowBlank="1" showInputMessage="1" showErrorMessage="1" error="有効な数字を入力してください" sqref="S250:T250" xr:uid="{97935CF4-25EA-424C-9416-FD506F920A3C}">
      <formula1>0</formula1>
      <formula2>9999999999</formula2>
    </dataValidation>
    <dataValidation type="list" imeMode="halfAlpha" allowBlank="1" showInputMessage="1" showErrorMessage="1" error="リストから選択してください" sqref="K251" xr:uid="{5D4E261A-D917-4CFA-A451-E437A1C90745}">
      <formula1>"①,②,③,　"</formula1>
    </dataValidation>
    <dataValidation type="list" imeMode="halfAlpha" allowBlank="1" showInputMessage="1" showErrorMessage="1" error="リストから選択してください" sqref="Q251" xr:uid="{E1C34460-097E-4868-A524-01BEBB56DC4A}">
      <formula1>"一般,特定,　"</formula1>
    </dataValidation>
    <dataValidation type="whole" imeMode="halfAlpha" allowBlank="1" showInputMessage="1" showErrorMessage="1" error="有効な数字を入力してください" sqref="R251" xr:uid="{D42A038A-0911-4988-A680-8E8F09115E4C}">
      <formula1>-9999999999</formula1>
      <formula2>9999999999</formula2>
    </dataValidation>
    <dataValidation type="whole" imeMode="halfAlpha" allowBlank="1" showInputMessage="1" showErrorMessage="1" error="有効な数字を入力してください" sqref="S251:T251" xr:uid="{D18F5042-EDE8-496A-9A91-4B49F7E5A27E}">
      <formula1>0</formula1>
      <formula2>9999999999</formula2>
    </dataValidation>
    <dataValidation type="list" imeMode="halfAlpha" allowBlank="1" showInputMessage="1" showErrorMessage="1" error="リストから選択してください" sqref="K252" xr:uid="{512F1168-1C1C-4CF1-8BD7-15E4E02C0605}">
      <formula1>"①,②,③,　"</formula1>
    </dataValidation>
    <dataValidation type="list" imeMode="halfAlpha" allowBlank="1" showInputMessage="1" showErrorMessage="1" error="リストから選択してください" sqref="Q252" xr:uid="{E3F0BB98-FED1-4B23-A307-619C6215F46F}">
      <formula1>"一般,特定,　"</formula1>
    </dataValidation>
    <dataValidation type="whole" imeMode="halfAlpha" allowBlank="1" showInputMessage="1" showErrorMessage="1" error="有効な数字を入力してください" sqref="R252" xr:uid="{ACF174A0-4FAF-4408-A969-00F96CF4C57F}">
      <formula1>-9999999999</formula1>
      <formula2>9999999999</formula2>
    </dataValidation>
    <dataValidation type="whole" imeMode="halfAlpha" allowBlank="1" showInputMessage="1" showErrorMessage="1" error="有効な数字を入力してください" sqref="S252:T252" xr:uid="{2B00D8A3-54E7-4693-869E-D6AD9DBC5192}">
      <formula1>0</formula1>
      <formula2>9999999999</formula2>
    </dataValidation>
    <dataValidation type="list" imeMode="halfAlpha" allowBlank="1" showInputMessage="1" showErrorMessage="1" error="リストから選択してください" sqref="K253" xr:uid="{33512243-5FCD-4B69-B94F-A45E96F62BC8}">
      <formula1>"①,②,③,　"</formula1>
    </dataValidation>
    <dataValidation type="list" imeMode="halfAlpha" allowBlank="1" showInputMessage="1" showErrorMessage="1" error="リストから選択してください" sqref="Q253" xr:uid="{46BDB39F-18EA-435E-92B8-BDA2BCEE55AE}">
      <formula1>"一般,特定,　"</formula1>
    </dataValidation>
    <dataValidation type="whole" imeMode="halfAlpha" allowBlank="1" showInputMessage="1" showErrorMessage="1" error="有効な数字を入力してください" sqref="R253" xr:uid="{833E5785-F9D2-4F38-81D9-6BE1130AFA2B}">
      <formula1>-9999999999</formula1>
      <formula2>9999999999</formula2>
    </dataValidation>
    <dataValidation type="whole" imeMode="halfAlpha" allowBlank="1" showInputMessage="1" showErrorMessage="1" error="有効な数字を入力してください" sqref="S253:T253" xr:uid="{4444DCFD-83D6-47AE-8D55-DBF619E51325}">
      <formula1>0</formula1>
      <formula2>9999999999</formula2>
    </dataValidation>
    <dataValidation type="list" imeMode="halfAlpha" allowBlank="1" showInputMessage="1" showErrorMessage="1" error="リストから選択してください" sqref="K254" xr:uid="{268415C4-7539-479B-A546-DDC7C8FBBF4F}">
      <formula1>"①,②,③,　"</formula1>
    </dataValidation>
    <dataValidation type="list" imeMode="halfAlpha" allowBlank="1" showInputMessage="1" showErrorMessage="1" error="リストから選択してください" sqref="Q254" xr:uid="{0A5A82D4-F24B-4AE1-A0AC-6D5BF9E74FB6}">
      <formula1>"一般,特定,　"</formula1>
    </dataValidation>
    <dataValidation type="whole" imeMode="halfAlpha" allowBlank="1" showInputMessage="1" showErrorMessage="1" error="有効な数字を入力してください" sqref="R254" xr:uid="{25B4DA53-3FD3-4B42-8CF4-1BEB0531517F}">
      <formula1>-9999999999</formula1>
      <formula2>9999999999</formula2>
    </dataValidation>
    <dataValidation type="whole" imeMode="halfAlpha" allowBlank="1" showInputMessage="1" showErrorMessage="1" error="有効な数字を入力してください" sqref="S254:T254" xr:uid="{4049C636-579A-4F1F-B610-BDE1D9489A9E}">
      <formula1>0</formula1>
      <formula2>9999999999</formula2>
    </dataValidation>
    <dataValidation type="list" imeMode="halfAlpha" allowBlank="1" showInputMessage="1" showErrorMessage="1" error="リストから選択してください" sqref="K255" xr:uid="{C6E68864-E234-4093-A0EF-A89F6A1BF79C}">
      <formula1>"①,②,③,　"</formula1>
    </dataValidation>
    <dataValidation type="list" imeMode="halfAlpha" allowBlank="1" showInputMessage="1" showErrorMessage="1" error="リストから選択してください" sqref="Q255" xr:uid="{B2513794-7DDF-405E-988E-C43C60EC1F21}">
      <formula1>"一般,特定,　"</formula1>
    </dataValidation>
    <dataValidation type="whole" imeMode="halfAlpha" allowBlank="1" showInputMessage="1" showErrorMessage="1" error="有効な数字を入力してください" sqref="R255" xr:uid="{7CE21360-0F0D-46BF-A419-AC2A77919701}">
      <formula1>-9999999999</formula1>
      <formula2>9999999999</formula2>
    </dataValidation>
    <dataValidation type="whole" imeMode="halfAlpha" allowBlank="1" showInputMessage="1" showErrorMessage="1" error="有効な数字を入力してください" sqref="S255:T255" xr:uid="{5228749B-A8DD-4B6E-8F27-75AF56FD7B4A}">
      <formula1>0</formula1>
      <formula2>9999999999</formula2>
    </dataValidation>
    <dataValidation type="list" imeMode="halfAlpha" allowBlank="1" showInputMessage="1" showErrorMessage="1" error="リストから選択してください" sqref="K256" xr:uid="{EECEFD0D-68C2-477A-BC23-7AC79C2E9B51}">
      <formula1>"①,②,③,　"</formula1>
    </dataValidation>
    <dataValidation type="list" imeMode="halfAlpha" allowBlank="1" showInputMessage="1" showErrorMessage="1" error="リストから選択してください" sqref="Q256" xr:uid="{BC322292-8DBF-4666-AA67-8DC182A5358B}">
      <formula1>"一般,特定,　"</formula1>
    </dataValidation>
    <dataValidation type="whole" imeMode="halfAlpha" allowBlank="1" showInputMessage="1" showErrorMessage="1" error="有効な数字を入力してください" sqref="R256" xr:uid="{2CAA0C17-8C73-4E6D-8AAE-24964D5D0ABE}">
      <formula1>-9999999999</formula1>
      <formula2>9999999999</formula2>
    </dataValidation>
    <dataValidation type="whole" imeMode="halfAlpha" allowBlank="1" showInputMessage="1" showErrorMessage="1" error="有効な数字を入力してください" sqref="S256:T256" xr:uid="{4C65C94C-EB1E-4317-B05F-F7FE0817C698}">
      <formula1>0</formula1>
      <formula2>9999999999</formula2>
    </dataValidation>
    <dataValidation type="list" imeMode="halfAlpha" allowBlank="1" showInputMessage="1" showErrorMessage="1" error="リストから選択してください" sqref="K257" xr:uid="{DBD392AF-A2EB-42CF-8DAD-B04CFC3EE124}">
      <formula1>"①,②,③,　"</formula1>
    </dataValidation>
    <dataValidation type="list" imeMode="halfAlpha" allowBlank="1" showInputMessage="1" showErrorMessage="1" error="リストから選択してください" sqref="Q257" xr:uid="{666A2E94-F324-4883-8349-DCD5CEEC1410}">
      <formula1>"一般,特定,　"</formula1>
    </dataValidation>
    <dataValidation type="whole" imeMode="halfAlpha" allowBlank="1" showInputMessage="1" showErrorMessage="1" error="有効な数字を入力してください" sqref="R257" xr:uid="{5FCC13B2-F5E9-4D69-B187-9F3B09C75C00}">
      <formula1>-9999999999</formula1>
      <formula2>9999999999</formula2>
    </dataValidation>
    <dataValidation type="whole" imeMode="halfAlpha" allowBlank="1" showInputMessage="1" showErrorMessage="1" error="有効な数字を入力してください" sqref="S257:T257" xr:uid="{4BA09A76-27D4-4D30-9AFE-417626C52021}">
      <formula1>0</formula1>
      <formula2>9999999999</formula2>
    </dataValidation>
    <dataValidation type="list" imeMode="halfAlpha" allowBlank="1" showInputMessage="1" showErrorMessage="1" error="リストから選択してください" sqref="K258" xr:uid="{A7CD96D3-9122-4AEE-A014-D95BC056E84E}">
      <formula1>"①,②,③,　"</formula1>
    </dataValidation>
    <dataValidation type="list" imeMode="halfAlpha" allowBlank="1" showInputMessage="1" showErrorMessage="1" error="リストから選択してください" sqref="Q258" xr:uid="{B1AABC62-CA62-4B5E-9883-E7DE8B101336}">
      <formula1>"一般,特定,　"</formula1>
    </dataValidation>
    <dataValidation type="whole" imeMode="halfAlpha" allowBlank="1" showInputMessage="1" showErrorMessage="1" error="有効な数字を入力してください" sqref="R258" xr:uid="{FDB6E5CB-7D5A-4389-9AEB-3270D5A3B5F5}">
      <formula1>-9999999999</formula1>
      <formula2>9999999999</formula2>
    </dataValidation>
    <dataValidation type="whole" imeMode="halfAlpha" allowBlank="1" showInputMessage="1" showErrorMessage="1" error="有効な数字を入力してください" sqref="S258:T258" xr:uid="{88B8AFF8-4371-42EC-A3CC-8D734F736848}">
      <formula1>0</formula1>
      <formula2>9999999999</formula2>
    </dataValidation>
    <dataValidation type="list" imeMode="halfAlpha" allowBlank="1" showInputMessage="1" showErrorMessage="1" error="リストから選択してください" sqref="K259" xr:uid="{FF34DCA4-7AAB-4B79-890D-1A4F7E726E10}">
      <formula1>"①,②,③,　"</formula1>
    </dataValidation>
    <dataValidation type="list" imeMode="halfAlpha" allowBlank="1" showInputMessage="1" showErrorMessage="1" error="リストから選択してください" sqref="Q259" xr:uid="{38FE322C-C37D-45A1-96F1-F10E6BE02E0F}">
      <formula1>"一般,特定,　"</formula1>
    </dataValidation>
    <dataValidation type="whole" imeMode="halfAlpha" allowBlank="1" showInputMessage="1" showErrorMessage="1" error="有効な数字を入力してください" sqref="R259" xr:uid="{C7A13A1B-872D-4219-97D6-7FE53CDBAD90}">
      <formula1>-9999999999</formula1>
      <formula2>9999999999</formula2>
    </dataValidation>
    <dataValidation type="whole" imeMode="halfAlpha" allowBlank="1" showInputMessage="1" showErrorMessage="1" error="有効な数字を入力してください" sqref="S259:T259" xr:uid="{21DAAAED-FBE0-4FAF-BC7E-CF590F89425C}">
      <formula1>0</formula1>
      <formula2>9999999999</formula2>
    </dataValidation>
    <dataValidation type="list" imeMode="halfAlpha" allowBlank="1" showInputMessage="1" showErrorMessage="1" error="リストから選択してください" sqref="K260" xr:uid="{1315D5E0-9374-484B-983F-23E167D9F46E}">
      <formula1>"①,②,③,　"</formula1>
    </dataValidation>
    <dataValidation type="list" imeMode="halfAlpha" allowBlank="1" showInputMessage="1" showErrorMessage="1" error="リストから選択してください" sqref="Q260" xr:uid="{5B2647B7-7EC8-4868-8E90-4A34E5457E74}">
      <formula1>"一般,特定,　"</formula1>
    </dataValidation>
    <dataValidation type="whole" imeMode="halfAlpha" allowBlank="1" showInputMessage="1" showErrorMessage="1" error="有効な数字を入力してください" sqref="R260" xr:uid="{08774AC6-1E09-4B07-9509-89608FB45F98}">
      <formula1>-9999999999</formula1>
      <formula2>9999999999</formula2>
    </dataValidation>
    <dataValidation type="whole" imeMode="halfAlpha" allowBlank="1" showInputMessage="1" showErrorMessage="1" error="有効な数字を入力してください" sqref="S260:T260" xr:uid="{D50DF4C1-785A-4307-B075-B37E46ECCE93}">
      <formula1>0</formula1>
      <formula2>9999999999</formula2>
    </dataValidation>
    <dataValidation type="whole" imeMode="halfAlpha" allowBlank="1" showInputMessage="1" showErrorMessage="1" error="有効な数字を入力してください" sqref="W264:Y264" xr:uid="{1FD64A90-51D8-409F-B12A-6EEDA0850D90}">
      <formula1>0</formula1>
      <formula2>9999999999</formula2>
    </dataValidation>
    <dataValidation type="whole" imeMode="halfAlpha" allowBlank="1" showInputMessage="1" showErrorMessage="1" error="有効な数字を入力してください" sqref="W265:Y265" xr:uid="{323F9048-F619-49E8-929D-62E09F2F156D}">
      <formula1>0</formula1>
      <formula2>9999999999</formula2>
    </dataValidation>
    <dataValidation type="whole" imeMode="halfAlpha" allowBlank="1" showInputMessage="1" showErrorMessage="1" error="有効な数字を入力してください" sqref="W266:Y266" xr:uid="{2E21BCCF-2893-4EA1-9EEC-C6F154E1DD46}">
      <formula1>0</formula1>
      <formula2>9999999999</formula2>
    </dataValidation>
    <dataValidation type="whole" imeMode="halfAlpha" allowBlank="1" showInputMessage="1" showErrorMessage="1" error="有効な数字を入力してください" sqref="W267:Y267" xr:uid="{31D8241C-EDBE-4C1D-9D59-046AD1052045}">
      <formula1>0</formula1>
      <formula2>9999999999</formula2>
    </dataValidation>
    <dataValidation type="whole" imeMode="halfAlpha" allowBlank="1" showInputMessage="1" showErrorMessage="1" error="有効な数字を入力してください" sqref="W268:Y268" xr:uid="{F1501835-1627-40F4-A8AF-052620BA402E}">
      <formula1>0</formula1>
      <formula2>9999999999</formula2>
    </dataValidation>
    <dataValidation type="whole" imeMode="halfAlpha" allowBlank="1" showInputMessage="1" showErrorMessage="1" error="有効な数字を入力してください" sqref="W269:Y269" xr:uid="{B7D52E6A-C446-443C-AA15-EAAC47CCEBCD}">
      <formula1>0</formula1>
      <formula2>9999999999</formula2>
    </dataValidation>
    <dataValidation type="whole" imeMode="halfAlpha" allowBlank="1" showInputMessage="1" showErrorMessage="1" error="有効な数字を入力してください" sqref="W270:Y270" xr:uid="{655506A6-C1C3-492A-8237-B819C451D9FB}">
      <formula1>0</formula1>
      <formula2>9999999999</formula2>
    </dataValidation>
    <dataValidation type="whole" imeMode="halfAlpha" allowBlank="1" showInputMessage="1" showErrorMessage="1" error="有効な数字を入力してください" sqref="W271:Y271" xr:uid="{02BB017B-D1B3-46AB-BC41-B350B568E6B5}">
      <formula1>0</formula1>
      <formula2>9999999999</formula2>
    </dataValidation>
    <dataValidation type="whole" imeMode="halfAlpha" allowBlank="1" showInputMessage="1" showErrorMessage="1" error="有効な数字を入力してください" sqref="W272:Y272" xr:uid="{F1E076C5-E015-478E-82B6-7ABACE2E06BF}">
      <formula1>0</formula1>
      <formula2>9999999999</formula2>
    </dataValidation>
    <dataValidation type="list" imeMode="halfAlpha" allowBlank="1" showInputMessage="1" showErrorMessage="1" error="リストから選択してください" sqref="N277:P277" xr:uid="{045A4F78-0CFF-476A-B92A-5515FA373034}">
      <formula1>"○,　"</formula1>
    </dataValidation>
    <dataValidation type="list" imeMode="halfAlpha" allowBlank="1" showInputMessage="1" showErrorMessage="1" error="リストから選択してください" sqref="N278:P278" xr:uid="{6592850D-C7FA-46F3-8F7F-26A9F966CF76}">
      <formula1>"○,　"</formula1>
    </dataValidation>
    <dataValidation type="list" imeMode="halfAlpha" allowBlank="1" showInputMessage="1" showErrorMessage="1" error="リストから選択してください" sqref="N279:P279" xr:uid="{C6A098A5-65BE-44D6-84EC-BEBAE5B391F0}">
      <formula1>"○,　"</formula1>
    </dataValidation>
    <dataValidation type="list" imeMode="halfAlpha" allowBlank="1" showInputMessage="1" showErrorMessage="1" error="リストから選択してください" sqref="N280:P280" xr:uid="{FC1428F1-FC11-4270-9D4C-038EF9BE0059}">
      <formula1>"○,　"</formula1>
    </dataValidation>
    <dataValidation type="list" imeMode="halfAlpha" allowBlank="1" showInputMessage="1" showErrorMessage="1" error="リストから選択してください" sqref="N281:P281" xr:uid="{D84EFE56-7A97-4708-90CE-DD7613714837}">
      <formula1>"○,　"</formula1>
    </dataValidation>
    <dataValidation type="list" imeMode="halfAlpha" allowBlank="1" showInputMessage="1" showErrorMessage="1" error="リストから選択してください" sqref="N282:P282" xr:uid="{D5F67EBF-4F93-4E7B-B9DA-E2AF247483A5}">
      <formula1>"○,　"</formula1>
    </dataValidation>
    <dataValidation type="list" imeMode="halfAlpha" allowBlank="1" showInputMessage="1" showErrorMessage="1" error="リストから選択してください" sqref="N283:P283" xr:uid="{1EE9F3FA-C4B2-431A-92C3-CEC76080973B}">
      <formula1>"○,　"</formula1>
    </dataValidation>
    <dataValidation type="list" imeMode="halfAlpha" allowBlank="1" showInputMessage="1" showErrorMessage="1" error="リストから選択してください" sqref="N284:P284" xr:uid="{FCFA5272-3B90-4CCA-A2F0-DF38D0F01921}">
      <formula1>"○,　"</formula1>
    </dataValidation>
    <dataValidation type="list" imeMode="halfAlpha" allowBlank="1" showInputMessage="1" showErrorMessage="1" error="リストから選択してください" sqref="N285:P285" xr:uid="{4DEFA0BF-2E7E-4734-8410-8FB4B2BCF1EB}">
      <formula1>"○,　"</formula1>
    </dataValidation>
    <dataValidation type="list" imeMode="halfAlpha" allowBlank="1" showInputMessage="1" showErrorMessage="1" error="リストから選択してください" sqref="N286:P286" xr:uid="{E38E392B-ECB5-465D-87F2-0C1945318614}">
      <formula1>"○,　"</formula1>
    </dataValidation>
    <dataValidation type="list" imeMode="halfAlpha" allowBlank="1" showInputMessage="1" showErrorMessage="1" error="リストから選択してください" sqref="N287:P287" xr:uid="{ED73D0B8-E5BC-4A80-976A-C27F57528C1C}">
      <formula1>"○,　"</formula1>
    </dataValidation>
    <dataValidation type="list" imeMode="halfAlpha" allowBlank="1" showInputMessage="1" showErrorMessage="1" error="リストから選択してください" sqref="N288:P288" xr:uid="{9FA9B227-281C-4430-80D4-39E863529891}">
      <formula1>"○,　"</formula1>
    </dataValidation>
    <dataValidation type="list" imeMode="halfAlpha" allowBlank="1" showInputMessage="1" showErrorMessage="1" error="リストから選択してください" sqref="N289:P289" xr:uid="{6A55BFB9-F60C-4E17-9993-6DA9FFBCE5CC}">
      <formula1>"○,　"</formula1>
    </dataValidation>
    <dataValidation type="list" imeMode="halfAlpha" allowBlank="1" showInputMessage="1" showErrorMessage="1" error="リストから選択してください" sqref="N290:P290" xr:uid="{695B124E-D8D4-4A0F-8F47-00A39DC64C57}">
      <formula1>"○,　"</formula1>
    </dataValidation>
    <dataValidation type="list" imeMode="halfAlpha" allowBlank="1" showInputMessage="1" showErrorMessage="1" error="リストから選択してください" sqref="N291:P291" xr:uid="{0A6A53A1-5624-40CB-B25A-23004D655B1A}">
      <formula1>"○,　"</formula1>
    </dataValidation>
    <dataValidation type="list" imeMode="halfAlpha" allowBlank="1" showInputMessage="1" showErrorMessage="1" error="リストから選択してください" sqref="N292:P292" xr:uid="{B8EC438A-7D86-4E69-B8DC-1C19E28ED75D}">
      <formula1>"○,　"</formula1>
    </dataValidation>
    <dataValidation type="list" imeMode="halfAlpha" allowBlank="1" showInputMessage="1" showErrorMessage="1" error="リストから選択してください" sqref="N293:P293" xr:uid="{1EDBF8CB-FA9E-448C-A574-9054E191A050}">
      <formula1>"○,　"</formula1>
    </dataValidation>
    <dataValidation type="list" imeMode="halfAlpha" allowBlank="1" showInputMessage="1" showErrorMessage="1" error="リストから選択してください" sqref="E302:H302" xr:uid="{F18BF258-3849-47C3-B625-DB44CF7605BF}">
      <formula1>大分類</formula1>
    </dataValidation>
    <dataValidation type="list" imeMode="halfAlpha" allowBlank="1" showInputMessage="1" showErrorMessage="1" error="リストから選択してください" sqref="N302" xr:uid="{50940202-35A3-46FC-B3D6-58681BBCD972}">
      <formula1>"元請,下請,　"</formula1>
    </dataValidation>
    <dataValidation type="whole" imeMode="halfAlpha" allowBlank="1" showInputMessage="1" showErrorMessage="1" error="有効な数字を入力してください。10兆円以上になる場合は、9,999,999,999と入力してください" sqref="S302:T302" xr:uid="{FA393C0B-FDD2-431E-A010-2036D1FF5A7C}">
      <formula1>-9999999999</formula1>
      <formula2>9999999999</formula2>
    </dataValidation>
    <dataValidation type="date" imeMode="halfAlpha" allowBlank="1" showInputMessage="1" showErrorMessage="1" error="有効な日付を入力してください" sqref="U302:Y302" xr:uid="{6328967D-8C77-4B81-A3A0-6EF199DD7944}">
      <formula1>92</formula1>
      <formula2>73415</formula2>
    </dataValidation>
    <dataValidation type="list" imeMode="halfAlpha" allowBlank="1" showInputMessage="1" showErrorMessage="1" error="リストから選択してください" sqref="E303:H303" xr:uid="{300EEF22-1556-4748-8669-24AC0FCFA457}">
      <formula1>大分類</formula1>
    </dataValidation>
    <dataValidation type="list" imeMode="halfAlpha" allowBlank="1" showInputMessage="1" showErrorMessage="1" error="リストから選択してください" sqref="N303" xr:uid="{BAECA767-C572-4FAF-A87E-AF5D63AF8D56}">
      <formula1>"元請,下請,　"</formula1>
    </dataValidation>
    <dataValidation type="whole" imeMode="halfAlpha" allowBlank="1" showInputMessage="1" showErrorMessage="1" error="有効な数字を入力してください。10兆円以上になる場合は、9,999,999,999と入力してください" sqref="S303:T303" xr:uid="{0E74F89E-CAE1-4CD6-831C-C92E5F07A7A5}">
      <formula1>-9999999999</formula1>
      <formula2>9999999999</formula2>
    </dataValidation>
    <dataValidation type="date" imeMode="halfAlpha" allowBlank="1" showInputMessage="1" showErrorMessage="1" error="有効な日付を入力してください" sqref="U303:Y303" xr:uid="{DD18AE7E-5E7E-4E04-8AE5-F551887D6E30}">
      <formula1>92</formula1>
      <formula2>73415</formula2>
    </dataValidation>
    <dataValidation type="list" imeMode="halfAlpha" allowBlank="1" showInputMessage="1" showErrorMessage="1" error="リストから選択してください" sqref="E304:H304" xr:uid="{2125CFA5-BAD5-4594-B54E-28B0E6F61BCE}">
      <formula1>大分類</formula1>
    </dataValidation>
    <dataValidation type="list" imeMode="halfAlpha" allowBlank="1" showInputMessage="1" showErrorMessage="1" error="リストから選択してください" sqref="N304" xr:uid="{648F62EF-774F-4A72-8DC3-12BBFE3BF7D0}">
      <formula1>"元請,下請,　"</formula1>
    </dataValidation>
    <dataValidation type="whole" imeMode="halfAlpha" allowBlank="1" showInputMessage="1" showErrorMessage="1" error="有効な数字を入力してください。10兆円以上になる場合は、9,999,999,999と入力してください" sqref="S304:T304" xr:uid="{08C1D40E-3FD3-4A86-9099-8B89482358BF}">
      <formula1>-9999999999</formula1>
      <formula2>9999999999</formula2>
    </dataValidation>
    <dataValidation type="date" imeMode="halfAlpha" allowBlank="1" showInputMessage="1" showErrorMessage="1" error="有効な日付を入力してください" sqref="U304:Y304" xr:uid="{544DDDA3-46BE-4AC5-9F96-7753487F1A6E}">
      <formula1>92</formula1>
      <formula2>73415</formula2>
    </dataValidation>
    <dataValidation type="list" imeMode="halfAlpha" allowBlank="1" showInputMessage="1" showErrorMessage="1" error="リストから選択してください" sqref="E305:H305" xr:uid="{79BA6803-248F-4E52-9CDA-BD3C6471A91D}">
      <formula1>大分類</formula1>
    </dataValidation>
    <dataValidation type="list" imeMode="halfAlpha" allowBlank="1" showInputMessage="1" showErrorMessage="1" error="リストから選択してください" sqref="N305" xr:uid="{78495D4A-CFFE-417C-B90A-AD410C1D6E25}">
      <formula1>"元請,下請,　"</formula1>
    </dataValidation>
    <dataValidation type="whole" imeMode="halfAlpha" allowBlank="1" showInputMessage="1" showErrorMessage="1" error="有効な数字を入力してください。10兆円以上になる場合は、9,999,999,999と入力してください" sqref="S305:T305" xr:uid="{BF39CFA0-9B63-4A1A-B938-4D2A8DF174B3}">
      <formula1>-9999999999</formula1>
      <formula2>9999999999</formula2>
    </dataValidation>
    <dataValidation type="date" imeMode="halfAlpha" allowBlank="1" showInputMessage="1" showErrorMessage="1" error="有効な日付を入力してください" sqref="U305:Y305" xr:uid="{7BDF0A4F-B6A8-4ED8-A065-B675F460AB60}">
      <formula1>92</formula1>
      <formula2>73415</formula2>
    </dataValidation>
    <dataValidation type="list" imeMode="halfAlpha" allowBlank="1" showInputMessage="1" showErrorMessage="1" error="リストから選択してください" sqref="E306:H306" xr:uid="{1ED25696-4AF4-455D-8C68-4892F32CC591}">
      <formula1>大分類</formula1>
    </dataValidation>
    <dataValidation type="list" imeMode="halfAlpha" allowBlank="1" showInputMessage="1" showErrorMessage="1" error="リストから選択してください" sqref="N306" xr:uid="{15B039E4-293F-4A5E-BCFE-906BE4541F55}">
      <formula1>"元請,下請,　"</formula1>
    </dataValidation>
    <dataValidation type="whole" imeMode="halfAlpha" allowBlank="1" showInputMessage="1" showErrorMessage="1" error="有効な数字を入力してください。10兆円以上になる場合は、9,999,999,999と入力してください" sqref="S306:T306" xr:uid="{96315C8E-198A-4796-BD6F-E8189A5FD765}">
      <formula1>-9999999999</formula1>
      <formula2>9999999999</formula2>
    </dataValidation>
    <dataValidation type="date" imeMode="halfAlpha" allowBlank="1" showInputMessage="1" showErrorMessage="1" error="有効な日付を入力してください" sqref="U306:Y306" xr:uid="{88345AF1-987C-4CBC-8F68-F707C1ACA5A6}">
      <formula1>92</formula1>
      <formula2>73415</formula2>
    </dataValidation>
    <dataValidation type="list" imeMode="halfAlpha" allowBlank="1" showInputMessage="1" showErrorMessage="1" error="リストから選択してください" sqref="E307:H307" xr:uid="{1B63701A-8E05-4319-9DA3-F1B3E03F05ED}">
      <formula1>大分類</formula1>
    </dataValidation>
    <dataValidation type="list" imeMode="halfAlpha" allowBlank="1" showInputMessage="1" showErrorMessage="1" error="リストから選択してください" sqref="N307" xr:uid="{0CC91994-DDD3-4AE6-A2FF-7A85C5352727}">
      <formula1>"元請,下請,　"</formula1>
    </dataValidation>
    <dataValidation type="whole" imeMode="halfAlpha" allowBlank="1" showInputMessage="1" showErrorMessage="1" error="有効な数字を入力してください。10兆円以上になる場合は、9,999,999,999と入力してください" sqref="S307:T307" xr:uid="{069AE97C-446E-4B94-88CE-BA110870083D}">
      <formula1>-9999999999</formula1>
      <formula2>9999999999</formula2>
    </dataValidation>
    <dataValidation type="date" imeMode="halfAlpha" allowBlank="1" showInputMessage="1" showErrorMessage="1" error="有効な日付を入力してください" sqref="U307:Y307" xr:uid="{EA28BC6C-2006-4B11-BBB0-5FD6791429AB}">
      <formula1>92</formula1>
      <formula2>73415</formula2>
    </dataValidation>
    <dataValidation type="list" imeMode="halfAlpha" allowBlank="1" showInputMessage="1" showErrorMessage="1" error="リストから選択してください" sqref="E308:H308" xr:uid="{D0DD156F-EAF1-4AD1-8003-716D372F38CE}">
      <formula1>大分類</formula1>
    </dataValidation>
    <dataValidation type="list" imeMode="halfAlpha" allowBlank="1" showInputMessage="1" showErrorMessage="1" error="リストから選択してください" sqref="N308" xr:uid="{0A77F9C4-48A6-4343-9897-637D8849440A}">
      <formula1>"元請,下請,　"</formula1>
    </dataValidation>
    <dataValidation type="whole" imeMode="halfAlpha" allowBlank="1" showInputMessage="1" showErrorMessage="1" error="有効な数字を入力してください。10兆円以上になる場合は、9,999,999,999と入力してください" sqref="S308:T308" xr:uid="{F9B3489C-36F4-4334-8A14-22D19290AA74}">
      <formula1>-9999999999</formula1>
      <formula2>9999999999</formula2>
    </dataValidation>
    <dataValidation type="date" imeMode="halfAlpha" allowBlank="1" showInputMessage="1" showErrorMessage="1" error="有効な日付を入力してください" sqref="U308:Y308" xr:uid="{03680CFB-14BE-4C96-A45D-E84A2387F32F}">
      <formula1>92</formula1>
      <formula2>73415</formula2>
    </dataValidation>
    <dataValidation type="list" imeMode="halfAlpha" allowBlank="1" showInputMessage="1" showErrorMessage="1" error="リストから選択してください" sqref="E309:H309" xr:uid="{D85060A5-DBE5-4A46-99B0-06306E820437}">
      <formula1>大分類</formula1>
    </dataValidation>
    <dataValidation type="list" imeMode="halfAlpha" allowBlank="1" showInputMessage="1" showErrorMessage="1" error="リストから選択してください" sqref="N309" xr:uid="{C68508CB-845C-4F0D-A036-F257CD47A0C1}">
      <formula1>"元請,下請,　"</formula1>
    </dataValidation>
    <dataValidation type="whole" imeMode="halfAlpha" allowBlank="1" showInputMessage="1" showErrorMessage="1" error="有効な数字を入力してください。10兆円以上になる場合は、9,999,999,999と入力してください" sqref="S309:T309" xr:uid="{5ACC53A0-87C7-4093-BFA9-ADA693CFAF6E}">
      <formula1>-9999999999</formula1>
      <formula2>9999999999</formula2>
    </dataValidation>
    <dataValidation type="date" imeMode="halfAlpha" allowBlank="1" showInputMessage="1" showErrorMessage="1" error="有効な日付を入力してください" sqref="U309:Y309" xr:uid="{D10C488C-8641-4EB1-965E-0CE441092B30}">
      <formula1>92</formula1>
      <formula2>73415</formula2>
    </dataValidation>
    <dataValidation type="list" imeMode="halfAlpha" allowBlank="1" showInputMessage="1" showErrorMessage="1" error="リストから選択してください" sqref="E310:H310" xr:uid="{C7163DAF-7CBC-4E5D-9390-85C4F25DAD63}">
      <formula1>大分類</formula1>
    </dataValidation>
    <dataValidation type="list" imeMode="halfAlpha" allowBlank="1" showInputMessage="1" showErrorMessage="1" error="リストから選択してください" sqref="N310" xr:uid="{12764E43-7BC5-4E17-9CDB-7DC391BAA79F}">
      <formula1>"元請,下請,　"</formula1>
    </dataValidation>
    <dataValidation type="whole" imeMode="halfAlpha" allowBlank="1" showInputMessage="1" showErrorMessage="1" error="有効な数字を入力してください。10兆円以上になる場合は、9,999,999,999と入力してください" sqref="S310:T310" xr:uid="{265107EA-9506-44EF-B3C2-B00D6A60CAC5}">
      <formula1>-9999999999</formula1>
      <formula2>9999999999</formula2>
    </dataValidation>
    <dataValidation type="date" imeMode="halfAlpha" allowBlank="1" showInputMessage="1" showErrorMessage="1" error="有効な日付を入力してください" sqref="U310:Y310" xr:uid="{F5107267-DFEB-4752-BF13-2B2256E9A11E}">
      <formula1>92</formula1>
      <formula2>73415</formula2>
    </dataValidation>
    <dataValidation type="list" imeMode="halfAlpha" allowBlank="1" showInputMessage="1" showErrorMessage="1" error="リストから選択してください" sqref="E311:H311" xr:uid="{1B4FAD39-8481-4695-89D8-303E3C72D162}">
      <formula1>大分類</formula1>
    </dataValidation>
    <dataValidation type="list" imeMode="halfAlpha" allowBlank="1" showInputMessage="1" showErrorMessage="1" error="リストから選択してください" sqref="N311" xr:uid="{DC4BA534-E804-4E08-87AB-7B6E88F2B24A}">
      <formula1>"元請,下請,　"</formula1>
    </dataValidation>
    <dataValidation type="whole" imeMode="halfAlpha" allowBlank="1" showInputMessage="1" showErrorMessage="1" error="有効な数字を入力してください。10兆円以上になる場合は、9,999,999,999と入力してください" sqref="S311:T311" xr:uid="{93E11AEA-74D3-47CA-BFCC-0D0555B91725}">
      <formula1>-9999999999</formula1>
      <formula2>9999999999</formula2>
    </dataValidation>
    <dataValidation type="date" imeMode="halfAlpha" allowBlank="1" showInputMessage="1" showErrorMessage="1" error="有効な日付を入力してください" sqref="U311:Y311" xr:uid="{4721C382-7A16-4504-A790-EC489D49C909}">
      <formula1>92</formula1>
      <formula2>73415</formula2>
    </dataValidation>
    <dataValidation type="list" imeMode="halfAlpha" allowBlank="1" showInputMessage="1" showErrorMessage="1" error="リストから選択してください" sqref="E320:M320" xr:uid="{76F3332A-58E6-4C1C-BBCA-86B19FBA3C43}">
      <formula1>"有,無,除外"</formula1>
    </dataValidation>
    <dataValidation type="list" imeMode="halfAlpha" allowBlank="1" showInputMessage="1" showErrorMessage="1" error="リストから選択してください" sqref="E323:M323" xr:uid="{E2ABEE2E-5E0F-4993-9188-B205D99B6F36}">
      <formula1>"有,無,除外"</formula1>
    </dataValidation>
    <dataValidation type="list" imeMode="halfAlpha" allowBlank="1" showInputMessage="1" showErrorMessage="1" error="リストから選択してください" sqref="E326:M326" xr:uid="{DE40F39A-E0C3-4F9D-AACF-6D3A85CE231C}">
      <formula1>"有,無,除外"</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90"/>
  <sheetViews>
    <sheetView zoomScaleNormal="100" workbookViewId="0"/>
  </sheetViews>
  <sheetFormatPr defaultColWidth="9" defaultRowHeight="13.5" x14ac:dyDescent="0.15"/>
  <cols>
    <col min="1" max="1" width="17.25" style="179" customWidth="1"/>
    <col min="2" max="16384" width="9" style="179"/>
  </cols>
  <sheetData>
    <row r="1" spans="1:1" x14ac:dyDescent="0.15">
      <c r="A1" s="17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79" t="str">
        <f>"@神奈川県@和歌山県@鹿児島県@"</f>
        <v>@神奈川県@和歌山県@鹿児島県@</v>
      </c>
    </row>
    <row r="3" spans="1:1" x14ac:dyDescent="0.15">
      <c r="A3" s="179" t="s">
        <v>130</v>
      </c>
    </row>
    <row r="4" spans="1:1" x14ac:dyDescent="0.15">
      <c r="A4" s="179" t="s">
        <v>131</v>
      </c>
    </row>
    <row r="10" spans="1:1" x14ac:dyDescent="0.15">
      <c r="A10" s="150" t="s">
        <v>116</v>
      </c>
    </row>
    <row r="11" spans="1:1" x14ac:dyDescent="0.15">
      <c r="A11" s="150" t="s">
        <v>16</v>
      </c>
    </row>
    <row r="12" spans="1:1" x14ac:dyDescent="0.15">
      <c r="A12" s="150" t="s">
        <v>17</v>
      </c>
    </row>
    <row r="13" spans="1:1" x14ac:dyDescent="0.15">
      <c r="A13" s="150" t="s">
        <v>18</v>
      </c>
    </row>
    <row r="14" spans="1:1" x14ac:dyDescent="0.15">
      <c r="A14" s="150" t="s">
        <v>19</v>
      </c>
    </row>
    <row r="15" spans="1:1" x14ac:dyDescent="0.15">
      <c r="A15" s="150" t="s">
        <v>20</v>
      </c>
    </row>
    <row r="16" spans="1:1" x14ac:dyDescent="0.15">
      <c r="A16" s="150" t="s">
        <v>21</v>
      </c>
    </row>
    <row r="17" spans="1:1" x14ac:dyDescent="0.15">
      <c r="A17" s="150" t="s">
        <v>22</v>
      </c>
    </row>
    <row r="18" spans="1:1" x14ac:dyDescent="0.15">
      <c r="A18" s="150" t="s">
        <v>23</v>
      </c>
    </row>
    <row r="19" spans="1:1" x14ac:dyDescent="0.15">
      <c r="A19" s="150" t="s">
        <v>24</v>
      </c>
    </row>
    <row r="20" spans="1:1" x14ac:dyDescent="0.15">
      <c r="A20" s="150" t="s">
        <v>25</v>
      </c>
    </row>
    <row r="21" spans="1:1" x14ac:dyDescent="0.15">
      <c r="A21" s="150" t="s">
        <v>26</v>
      </c>
    </row>
    <row r="22" spans="1:1" x14ac:dyDescent="0.15">
      <c r="A22" s="150" t="s">
        <v>27</v>
      </c>
    </row>
    <row r="23" spans="1:1" x14ac:dyDescent="0.15">
      <c r="A23" s="150" t="s">
        <v>28</v>
      </c>
    </row>
    <row r="24" spans="1:1" x14ac:dyDescent="0.15">
      <c r="A24" s="150" t="s">
        <v>29</v>
      </c>
    </row>
    <row r="25" spans="1:1" x14ac:dyDescent="0.15">
      <c r="A25" s="150" t="s">
        <v>30</v>
      </c>
    </row>
    <row r="26" spans="1:1" x14ac:dyDescent="0.15">
      <c r="A26" s="150" t="s">
        <v>31</v>
      </c>
    </row>
    <row r="27" spans="1:1" x14ac:dyDescent="0.15">
      <c r="A27" s="150" t="s">
        <v>32</v>
      </c>
    </row>
    <row r="28" spans="1:1" x14ac:dyDescent="0.15">
      <c r="A28" s="150" t="s">
        <v>33</v>
      </c>
    </row>
    <row r="29" spans="1:1" x14ac:dyDescent="0.15">
      <c r="A29" s="150" t="s">
        <v>34</v>
      </c>
    </row>
    <row r="30" spans="1:1" x14ac:dyDescent="0.15">
      <c r="A30" s="150" t="s">
        <v>35</v>
      </c>
    </row>
    <row r="31" spans="1:1" x14ac:dyDescent="0.15">
      <c r="A31" s="150" t="s">
        <v>36</v>
      </c>
    </row>
    <row r="32" spans="1:1" x14ac:dyDescent="0.15">
      <c r="A32" s="150" t="s">
        <v>37</v>
      </c>
    </row>
    <row r="33" spans="1:1" x14ac:dyDescent="0.15">
      <c r="A33" s="150" t="s">
        <v>38</v>
      </c>
    </row>
    <row r="34" spans="1:1" x14ac:dyDescent="0.15">
      <c r="A34" s="150" t="s">
        <v>39</v>
      </c>
    </row>
    <row r="35" spans="1:1" x14ac:dyDescent="0.15">
      <c r="A35" s="150" t="s">
        <v>40</v>
      </c>
    </row>
    <row r="36" spans="1:1" x14ac:dyDescent="0.15">
      <c r="A36" s="150" t="s">
        <v>41</v>
      </c>
    </row>
    <row r="37" spans="1:1" x14ac:dyDescent="0.15">
      <c r="A37" s="150" t="s">
        <v>42</v>
      </c>
    </row>
    <row r="38" spans="1:1" x14ac:dyDescent="0.15">
      <c r="A38" s="150" t="s">
        <v>43</v>
      </c>
    </row>
    <row r="39" spans="1:1" x14ac:dyDescent="0.15">
      <c r="A39" s="150" t="s">
        <v>44</v>
      </c>
    </row>
    <row r="40" spans="1:1" x14ac:dyDescent="0.15">
      <c r="A40" s="150" t="s">
        <v>45</v>
      </c>
    </row>
    <row r="41" spans="1:1" x14ac:dyDescent="0.15">
      <c r="A41" s="150" t="s">
        <v>46</v>
      </c>
    </row>
    <row r="42" spans="1:1" x14ac:dyDescent="0.15">
      <c r="A42" s="150" t="s">
        <v>47</v>
      </c>
    </row>
    <row r="43" spans="1:1" x14ac:dyDescent="0.15">
      <c r="A43" s="150" t="s">
        <v>48</v>
      </c>
    </row>
    <row r="44" spans="1:1" x14ac:dyDescent="0.15">
      <c r="A44" s="150" t="s">
        <v>49</v>
      </c>
    </row>
    <row r="45" spans="1:1" x14ac:dyDescent="0.15">
      <c r="A45" s="150" t="s">
        <v>50</v>
      </c>
    </row>
    <row r="46" spans="1:1" x14ac:dyDescent="0.15">
      <c r="A46" s="150" t="s">
        <v>51</v>
      </c>
    </row>
    <row r="47" spans="1:1" x14ac:dyDescent="0.15">
      <c r="A47" s="150" t="s">
        <v>52</v>
      </c>
    </row>
    <row r="48" spans="1:1" x14ac:dyDescent="0.15">
      <c r="A48" s="150" t="s">
        <v>53</v>
      </c>
    </row>
    <row r="49" spans="1:1" x14ac:dyDescent="0.15">
      <c r="A49" s="150" t="s">
        <v>54</v>
      </c>
    </row>
    <row r="50" spans="1:1" x14ac:dyDescent="0.15">
      <c r="A50" s="150" t="s">
        <v>55</v>
      </c>
    </row>
    <row r="51" spans="1:1" x14ac:dyDescent="0.15">
      <c r="A51" s="150" t="s">
        <v>56</v>
      </c>
    </row>
    <row r="52" spans="1:1" x14ac:dyDescent="0.15">
      <c r="A52" s="150" t="s">
        <v>57</v>
      </c>
    </row>
    <row r="53" spans="1:1" x14ac:dyDescent="0.15">
      <c r="A53" s="150" t="s">
        <v>58</v>
      </c>
    </row>
    <row r="54" spans="1:1" x14ac:dyDescent="0.15">
      <c r="A54" s="150" t="s">
        <v>59</v>
      </c>
    </row>
    <row r="55" spans="1:1" x14ac:dyDescent="0.15">
      <c r="A55" s="150" t="s">
        <v>60</v>
      </c>
    </row>
    <row r="56" spans="1:1" x14ac:dyDescent="0.15">
      <c r="A56" s="150" t="s">
        <v>61</v>
      </c>
    </row>
    <row r="57" spans="1:1" x14ac:dyDescent="0.15">
      <c r="A57" s="150" t="s">
        <v>62</v>
      </c>
    </row>
    <row r="60" spans="1:1" x14ac:dyDescent="0.15">
      <c r="A60" s="179" t="s">
        <v>148</v>
      </c>
    </row>
    <row r="61" spans="1:1" x14ac:dyDescent="0.15">
      <c r="A61" s="179" t="s">
        <v>149</v>
      </c>
    </row>
    <row r="62" spans="1:1" x14ac:dyDescent="0.15">
      <c r="A62" s="179" t="s">
        <v>150</v>
      </c>
    </row>
    <row r="63" spans="1:1" x14ac:dyDescent="0.15">
      <c r="A63" s="179" t="s">
        <v>151</v>
      </c>
    </row>
    <row r="64" spans="1:1" x14ac:dyDescent="0.15">
      <c r="A64" s="179" t="s">
        <v>152</v>
      </c>
    </row>
    <row r="65" spans="1:1" x14ac:dyDescent="0.15">
      <c r="A65" s="179" t="s">
        <v>153</v>
      </c>
    </row>
    <row r="66" spans="1:1" x14ac:dyDescent="0.15">
      <c r="A66" s="179" t="s">
        <v>154</v>
      </c>
    </row>
    <row r="67" spans="1:1" x14ac:dyDescent="0.15">
      <c r="A67" s="179" t="s">
        <v>155</v>
      </c>
    </row>
    <row r="68" spans="1:1" x14ac:dyDescent="0.15">
      <c r="A68" s="179" t="s">
        <v>156</v>
      </c>
    </row>
    <row r="69" spans="1:1" x14ac:dyDescent="0.15">
      <c r="A69" s="179" t="s">
        <v>157</v>
      </c>
    </row>
    <row r="70" spans="1:1" x14ac:dyDescent="0.15">
      <c r="A70" s="179" t="s">
        <v>158</v>
      </c>
    </row>
    <row r="71" spans="1:1" x14ac:dyDescent="0.15">
      <c r="A71" s="179" t="s">
        <v>159</v>
      </c>
    </row>
    <row r="72" spans="1:1" x14ac:dyDescent="0.15">
      <c r="A72" s="179" t="s">
        <v>160</v>
      </c>
    </row>
    <row r="73" spans="1:1" x14ac:dyDescent="0.15">
      <c r="A73" s="179" t="s">
        <v>161</v>
      </c>
    </row>
    <row r="74" spans="1:1" x14ac:dyDescent="0.15">
      <c r="A74" s="179" t="s">
        <v>162</v>
      </c>
    </row>
    <row r="75" spans="1:1" x14ac:dyDescent="0.15">
      <c r="A75" s="179" t="s">
        <v>163</v>
      </c>
    </row>
    <row r="76" spans="1:1" x14ac:dyDescent="0.15">
      <c r="A76" s="179" t="s">
        <v>164</v>
      </c>
    </row>
    <row r="77" spans="1:1" x14ac:dyDescent="0.15">
      <c r="A77" s="179" t="s">
        <v>165</v>
      </c>
    </row>
    <row r="78" spans="1:1" x14ac:dyDescent="0.15">
      <c r="A78" s="179" t="s">
        <v>166</v>
      </c>
    </row>
    <row r="79" spans="1:1" x14ac:dyDescent="0.15">
      <c r="A79" s="179" t="s">
        <v>167</v>
      </c>
    </row>
    <row r="80" spans="1:1" x14ac:dyDescent="0.15">
      <c r="A80" s="179" t="s">
        <v>168</v>
      </c>
    </row>
    <row r="81" spans="1:2" x14ac:dyDescent="0.15">
      <c r="A81" s="179" t="s">
        <v>169</v>
      </c>
    </row>
    <row r="82" spans="1:2" x14ac:dyDescent="0.15">
      <c r="A82" s="179" t="s">
        <v>170</v>
      </c>
    </row>
    <row r="83" spans="1:2" x14ac:dyDescent="0.15">
      <c r="A83" s="179" t="s">
        <v>171</v>
      </c>
    </row>
    <row r="84" spans="1:2" x14ac:dyDescent="0.15">
      <c r="A84" s="179" t="s">
        <v>172</v>
      </c>
    </row>
    <row r="85" spans="1:2" x14ac:dyDescent="0.15">
      <c r="A85" s="179" t="s">
        <v>173</v>
      </c>
    </row>
    <row r="86" spans="1:2" x14ac:dyDescent="0.15">
      <c r="A86" s="179" t="s">
        <v>174</v>
      </c>
    </row>
    <row r="87" spans="1:2" x14ac:dyDescent="0.15">
      <c r="A87" s="179" t="s">
        <v>175</v>
      </c>
    </row>
    <row r="88" spans="1:2" x14ac:dyDescent="0.15">
      <c r="A88" s="179" t="s">
        <v>176</v>
      </c>
    </row>
    <row r="89" spans="1:2" x14ac:dyDescent="0.15">
      <c r="A89" s="179" t="s">
        <v>177</v>
      </c>
    </row>
    <row r="90" spans="1:2" x14ac:dyDescent="0.15">
      <c r="A90" s="422" t="s">
        <v>298</v>
      </c>
      <c r="B90" s="179" t="s">
        <v>299</v>
      </c>
    </row>
  </sheetData>
  <sheetProtection algorithmName="SHA-512" hashValue="Zu2vKWUJMSAh2mZypajHAS+0blGLVY3tm2IlS6KujO+UdB5K7EJ088ALVsPrztGwW9aWU9czZh6iWkaZ0sR9Og==" saltValue="Wcfmd+rcCqT0mmKgG2xn/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入力シート!Print_Titles</vt:lpstr>
      <vt:lpstr>希望</vt:lpstr>
      <vt:lpstr>許可コード</vt:lpstr>
      <vt:lpstr>大分類</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2024-09-17T01:37:21Z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